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vz7\HVZ_DATA\FINANCIJE\PLANOVI  IZVJEŠĆA  SJEDNICE\ZA OBJAVU\2023\"/>
    </mc:Choice>
  </mc:AlternateContent>
  <bookViews>
    <workbookView xWindow="19485" yWindow="1185" windowWidth="24675" windowHeight="14145"/>
  </bookViews>
  <sheets>
    <sheet name="Izvor 11 i 12" sheetId="1" r:id="rId1"/>
    <sheet name="Ostali izvori" sheetId="4" r:id="rId2"/>
  </sheets>
  <definedNames>
    <definedName name="_xlnm._FilterDatabase" localSheetId="0" hidden="1">'Izvor 11 i 12'!$C$15:$H$274</definedName>
    <definedName name="_xlnm._FilterDatabase" localSheetId="1" hidden="1">'Ostali izvori'!$C$19:$F$90</definedName>
    <definedName name="_xlnm.Print_Area" localSheetId="0">'Izvor 11 i 12'!$A$1:$H$326</definedName>
    <definedName name="_xlnm.Print_Area" localSheetId="1">'Ostali izvori'!$A$1:$F$203</definedName>
    <definedName name="_xlnm.Print_Titles" localSheetId="0">'Izvor 11 i 12'!$10:$12</definedName>
    <definedName name="_xlnm.Print_Titles" localSheetId="1">'Ostali izvori'!$10:$10</definedName>
  </definedNames>
  <calcPr calcId="162913"/>
</workbook>
</file>

<file path=xl/calcChain.xml><?xml version="1.0" encoding="utf-8"?>
<calcChain xmlns="http://schemas.openxmlformats.org/spreadsheetml/2006/main">
  <c r="D20" i="4" l="1"/>
  <c r="E20" i="4"/>
  <c r="F20" i="4"/>
  <c r="C20" i="4"/>
  <c r="F23" i="4"/>
  <c r="F22" i="4" s="1"/>
  <c r="F21" i="4" s="1"/>
  <c r="E22" i="4"/>
  <c r="D22" i="4"/>
  <c r="C22" i="4"/>
  <c r="E21" i="4"/>
  <c r="D21" i="4"/>
  <c r="C21" i="4"/>
  <c r="H65" i="1" l="1"/>
  <c r="H64" i="1" s="1"/>
  <c r="H63" i="1" s="1"/>
  <c r="G64" i="1"/>
  <c r="G63" i="1" s="1"/>
  <c r="F64" i="1"/>
  <c r="F63" i="1" s="1"/>
  <c r="E64" i="1"/>
  <c r="E63" i="1" s="1"/>
  <c r="D64" i="1"/>
  <c r="D63" i="1" s="1"/>
  <c r="C64" i="1"/>
  <c r="C63" i="1" s="1"/>
  <c r="H219" i="1" l="1"/>
  <c r="F113" i="4" l="1"/>
  <c r="D106" i="4"/>
  <c r="E106" i="4"/>
  <c r="C106" i="4"/>
  <c r="F107" i="4"/>
  <c r="F106" i="4" s="1"/>
  <c r="D102" i="4"/>
  <c r="E102" i="4"/>
  <c r="F102" i="4"/>
  <c r="F103" i="4"/>
  <c r="C102" i="4"/>
  <c r="D54" i="4"/>
  <c r="E54" i="4"/>
  <c r="F54" i="4"/>
  <c r="C54" i="4"/>
  <c r="F55" i="4"/>
  <c r="D41" i="4"/>
  <c r="E41" i="4"/>
  <c r="F41" i="4"/>
  <c r="C41" i="4"/>
  <c r="F42" i="4"/>
  <c r="F43" i="4"/>
  <c r="F39" i="4"/>
  <c r="F38" i="4"/>
  <c r="F37" i="4"/>
  <c r="H143" i="1" l="1"/>
  <c r="D141" i="1"/>
  <c r="E141" i="1"/>
  <c r="F141" i="1"/>
  <c r="G141" i="1"/>
  <c r="C141" i="1"/>
  <c r="H142" i="1"/>
  <c r="H93" i="1"/>
  <c r="F190" i="4" l="1"/>
  <c r="F189" i="4"/>
  <c r="F188" i="4"/>
  <c r="F187" i="4"/>
  <c r="F150" i="4"/>
  <c r="C315" i="1"/>
  <c r="H318" i="1"/>
  <c r="H315" i="1" s="1"/>
  <c r="H317" i="1"/>
  <c r="H316" i="1"/>
  <c r="G315" i="1"/>
  <c r="F315" i="1"/>
  <c r="E315" i="1"/>
  <c r="E314" i="1" s="1"/>
  <c r="D315" i="1"/>
  <c r="D25" i="4" l="1"/>
  <c r="D24" i="4" s="1"/>
  <c r="E25" i="4"/>
  <c r="C25" i="4"/>
  <c r="F122" i="4" l="1"/>
  <c r="F121" i="4" s="1"/>
  <c r="F120" i="4" s="1"/>
  <c r="E121" i="4"/>
  <c r="E120" i="4" s="1"/>
  <c r="D121" i="4"/>
  <c r="D120" i="4" s="1"/>
  <c r="C121" i="4"/>
  <c r="C120" i="4" s="1"/>
  <c r="F117" i="4"/>
  <c r="F116" i="4" s="1"/>
  <c r="E116" i="4"/>
  <c r="D116" i="4"/>
  <c r="C116" i="4"/>
  <c r="F114" i="4"/>
  <c r="F110" i="4"/>
  <c r="F109" i="4" s="1"/>
  <c r="E109" i="4"/>
  <c r="D109" i="4"/>
  <c r="C109" i="4"/>
  <c r="F171" i="4" l="1"/>
  <c r="D175" i="4"/>
  <c r="E175" i="4"/>
  <c r="D180" i="4"/>
  <c r="D179" i="4" s="1"/>
  <c r="E180" i="4"/>
  <c r="E179" i="4" s="1"/>
  <c r="C167" i="4"/>
  <c r="D167" i="4"/>
  <c r="E167" i="4"/>
  <c r="C186" i="4"/>
  <c r="C183" i="4"/>
  <c r="C182" i="4" s="1"/>
  <c r="C180" i="4"/>
  <c r="C179" i="4" s="1"/>
  <c r="F184" i="4"/>
  <c r="F183" i="4" s="1"/>
  <c r="F182" i="4" s="1"/>
  <c r="E183" i="4"/>
  <c r="E182" i="4" s="1"/>
  <c r="D183" i="4"/>
  <c r="F181" i="4"/>
  <c r="F180" i="4" s="1"/>
  <c r="F179" i="4" s="1"/>
  <c r="C175" i="4"/>
  <c r="F177" i="4"/>
  <c r="F176" i="4"/>
  <c r="F170" i="4"/>
  <c r="F169" i="4"/>
  <c r="F172" i="4"/>
  <c r="C160" i="4"/>
  <c r="D160" i="4"/>
  <c r="E160" i="4"/>
  <c r="F163" i="4"/>
  <c r="F162" i="4"/>
  <c r="D157" i="4"/>
  <c r="E157" i="4"/>
  <c r="C157" i="4"/>
  <c r="F158" i="4"/>
  <c r="F155" i="4"/>
  <c r="F154" i="4" s="1"/>
  <c r="F153" i="4" s="1"/>
  <c r="E154" i="4"/>
  <c r="E153" i="4" s="1"/>
  <c r="D154" i="4"/>
  <c r="D153" i="4" s="1"/>
  <c r="C154" i="4"/>
  <c r="C153" i="4" s="1"/>
  <c r="E133" i="4"/>
  <c r="D133" i="4"/>
  <c r="C133" i="4"/>
  <c r="C130" i="4"/>
  <c r="C129" i="4" s="1"/>
  <c r="C136" i="4"/>
  <c r="F134" i="4"/>
  <c r="F131" i="4"/>
  <c r="F130" i="4" s="1"/>
  <c r="F129" i="4" s="1"/>
  <c r="E130" i="4"/>
  <c r="E129" i="4" s="1"/>
  <c r="D130" i="4"/>
  <c r="D129" i="4" s="1"/>
  <c r="D156" i="4" l="1"/>
  <c r="C156" i="4"/>
  <c r="E156" i="4"/>
  <c r="D182" i="4"/>
  <c r="D30" i="4" l="1"/>
  <c r="D29" i="4" s="1"/>
  <c r="D28" i="4" s="1"/>
  <c r="E30" i="4"/>
  <c r="E29" i="4" s="1"/>
  <c r="E28" i="4" s="1"/>
  <c r="C30" i="4"/>
  <c r="C29" i="4" s="1"/>
  <c r="C28" i="4" s="1"/>
  <c r="E24" i="4"/>
  <c r="C24" i="4"/>
  <c r="F31" i="4"/>
  <c r="F30" i="4" s="1"/>
  <c r="F29" i="4" s="1"/>
  <c r="F28" i="4" s="1"/>
  <c r="D35" i="4"/>
  <c r="E35" i="4"/>
  <c r="C35" i="4"/>
  <c r="D284" i="1" l="1"/>
  <c r="E284" i="1"/>
  <c r="F284" i="1"/>
  <c r="G284" i="1"/>
  <c r="C298" i="1"/>
  <c r="H321" i="1"/>
  <c r="H320" i="1" s="1"/>
  <c r="H319" i="1" s="1"/>
  <c r="G320" i="1"/>
  <c r="G319" i="1" s="1"/>
  <c r="F320" i="1"/>
  <c r="F319" i="1" s="1"/>
  <c r="E320" i="1"/>
  <c r="E319" i="1" s="1"/>
  <c r="D320" i="1"/>
  <c r="D319" i="1" s="1"/>
  <c r="C320" i="1"/>
  <c r="C319" i="1" s="1"/>
  <c r="H314" i="1"/>
  <c r="G314" i="1"/>
  <c r="F314" i="1"/>
  <c r="D314" i="1"/>
  <c r="C314" i="1"/>
  <c r="C284" i="1"/>
  <c r="H285" i="1"/>
  <c r="H240" i="1" l="1"/>
  <c r="H239" i="1" s="1"/>
  <c r="H238" i="1" s="1"/>
  <c r="G239" i="1"/>
  <c r="G238" i="1" s="1"/>
  <c r="F239" i="1"/>
  <c r="F238" i="1" s="1"/>
  <c r="E239" i="1"/>
  <c r="E238" i="1" s="1"/>
  <c r="D239" i="1"/>
  <c r="D238" i="1" s="1"/>
  <c r="C239" i="1"/>
  <c r="C238" i="1" s="1"/>
  <c r="H237" i="1"/>
  <c r="H236" i="1" s="1"/>
  <c r="G236" i="1"/>
  <c r="F236" i="1"/>
  <c r="E236" i="1"/>
  <c r="D236" i="1"/>
  <c r="C236" i="1"/>
  <c r="H147" i="1"/>
  <c r="H146" i="1" s="1"/>
  <c r="H145" i="1" s="1"/>
  <c r="G146" i="1"/>
  <c r="G145" i="1" s="1"/>
  <c r="F146" i="1"/>
  <c r="F145" i="1" s="1"/>
  <c r="E146" i="1"/>
  <c r="E145" i="1" s="1"/>
  <c r="D146" i="1"/>
  <c r="D145" i="1" s="1"/>
  <c r="C146" i="1"/>
  <c r="C145" i="1" s="1"/>
  <c r="C91" i="1"/>
  <c r="H94" i="1"/>
  <c r="C75" i="1"/>
  <c r="H84" i="1" l="1"/>
  <c r="H83" i="1" s="1"/>
  <c r="H82" i="1" s="1"/>
  <c r="G83" i="1"/>
  <c r="G82" i="1" s="1"/>
  <c r="F83" i="1"/>
  <c r="F82" i="1" s="1"/>
  <c r="E83" i="1"/>
  <c r="E82" i="1" s="1"/>
  <c r="D83" i="1"/>
  <c r="D82" i="1" s="1"/>
  <c r="C83" i="1"/>
  <c r="C82" i="1" s="1"/>
  <c r="D75" i="1"/>
  <c r="D80" i="1"/>
  <c r="E80" i="1"/>
  <c r="F80" i="1"/>
  <c r="G80" i="1"/>
  <c r="C80" i="1"/>
  <c r="C74" i="1" s="1"/>
  <c r="H81" i="1"/>
  <c r="H80" i="1" s="1"/>
  <c r="D74" i="1" l="1"/>
  <c r="D292" i="1" l="1"/>
  <c r="D298" i="1"/>
  <c r="D198" i="1" l="1"/>
  <c r="D197" i="1" s="1"/>
  <c r="E198" i="1"/>
  <c r="E197" i="1" s="1"/>
  <c r="F198" i="1"/>
  <c r="F197" i="1" s="1"/>
  <c r="G198" i="1"/>
  <c r="G197" i="1" s="1"/>
  <c r="C198" i="1"/>
  <c r="C197" i="1" s="1"/>
  <c r="H199" i="1"/>
  <c r="D111" i="4" l="1"/>
  <c r="E111" i="4"/>
  <c r="C111" i="4"/>
  <c r="F125" i="4"/>
  <c r="F124" i="4" s="1"/>
  <c r="F123" i="4" s="1"/>
  <c r="F119" i="4"/>
  <c r="F115" i="4"/>
  <c r="F112" i="4"/>
  <c r="F108" i="4"/>
  <c r="F104" i="4"/>
  <c r="E124" i="4"/>
  <c r="E123" i="4" s="1"/>
  <c r="D124" i="4"/>
  <c r="D123" i="4" s="1"/>
  <c r="C124" i="4"/>
  <c r="C123" i="4" s="1"/>
  <c r="F111" i="4" l="1"/>
  <c r="D191" i="4"/>
  <c r="E191" i="4"/>
  <c r="C191" i="4"/>
  <c r="C185" i="4" s="1"/>
  <c r="C152" i="4" s="1"/>
  <c r="F118" i="4"/>
  <c r="E118" i="4"/>
  <c r="E105" i="4" s="1"/>
  <c r="D118" i="4"/>
  <c r="D105" i="4" s="1"/>
  <c r="C118" i="4"/>
  <c r="C105" i="4" s="1"/>
  <c r="F101" i="4"/>
  <c r="F100" i="4" s="1"/>
  <c r="E100" i="4"/>
  <c r="E99" i="4" s="1"/>
  <c r="D100" i="4"/>
  <c r="C100" i="4"/>
  <c r="E98" i="4" l="1"/>
  <c r="E97" i="4" s="1"/>
  <c r="F105" i="4"/>
  <c r="C99" i="4"/>
  <c r="D99" i="4"/>
  <c r="F99" i="4"/>
  <c r="F98" i="4" l="1"/>
  <c r="F97" i="4" s="1"/>
  <c r="C98" i="4"/>
  <c r="C97" i="4" s="1"/>
  <c r="D98" i="4"/>
  <c r="D97" i="4" s="1"/>
  <c r="F196" i="4"/>
  <c r="F195" i="4" s="1"/>
  <c r="F194" i="4" s="1"/>
  <c r="F193" i="4" s="1"/>
  <c r="E195" i="4"/>
  <c r="E194" i="4" s="1"/>
  <c r="E193" i="4" s="1"/>
  <c r="D195" i="4"/>
  <c r="D194" i="4" s="1"/>
  <c r="D193" i="4" s="1"/>
  <c r="C195" i="4"/>
  <c r="C194" i="4" s="1"/>
  <c r="C193" i="4" s="1"/>
  <c r="F77" i="4" l="1"/>
  <c r="F74" i="4"/>
  <c r="H261" i="1"/>
  <c r="H258" i="1"/>
  <c r="H95" i="1"/>
  <c r="F192" i="4"/>
  <c r="F191" i="4" s="1"/>
  <c r="F164" i="4"/>
  <c r="F159" i="4"/>
  <c r="F157" i="4" s="1"/>
  <c r="D186" i="4"/>
  <c r="D185" i="4" s="1"/>
  <c r="D152" i="4" s="1"/>
  <c r="E186" i="4"/>
  <c r="E185" i="4" s="1"/>
  <c r="E152" i="4" s="1"/>
  <c r="C71" i="4"/>
  <c r="C255" i="1" l="1"/>
  <c r="C259" i="1"/>
  <c r="C195" i="1"/>
  <c r="C194" i="1" s="1"/>
  <c r="G140" i="1" l="1"/>
  <c r="F140" i="1"/>
  <c r="E140" i="1"/>
  <c r="D140" i="1"/>
  <c r="C140" i="1"/>
  <c r="E94" i="4" l="1"/>
  <c r="E93" i="4" s="1"/>
  <c r="E92" i="4" s="1"/>
  <c r="D94" i="4"/>
  <c r="D93" i="4" s="1"/>
  <c r="D92" i="4" s="1"/>
  <c r="C94" i="4"/>
  <c r="C93" i="4" s="1"/>
  <c r="C92" i="4" s="1"/>
  <c r="F95" i="4"/>
  <c r="F96" i="4"/>
  <c r="E91" i="4" l="1"/>
  <c r="D91" i="4"/>
  <c r="C91" i="4"/>
  <c r="F94" i="4"/>
  <c r="F93" i="4" s="1"/>
  <c r="F92" i="4" s="1"/>
  <c r="F91" i="4" l="1"/>
  <c r="C120" i="1"/>
  <c r="C126" i="1"/>
  <c r="C75" i="4" l="1"/>
  <c r="C288" i="1"/>
  <c r="H313" i="1"/>
  <c r="G312" i="1"/>
  <c r="G311" i="1" s="1"/>
  <c r="F312" i="1"/>
  <c r="F311" i="1" s="1"/>
  <c r="E312" i="1"/>
  <c r="E311" i="1" s="1"/>
  <c r="D312" i="1"/>
  <c r="C312" i="1"/>
  <c r="H310" i="1"/>
  <c r="H309" i="1"/>
  <c r="G308" i="1"/>
  <c r="F308" i="1"/>
  <c r="E308" i="1"/>
  <c r="D308" i="1"/>
  <c r="C308" i="1"/>
  <c r="H307" i="1"/>
  <c r="H306" i="1"/>
  <c r="H305" i="1"/>
  <c r="H304" i="1"/>
  <c r="H303" i="1"/>
  <c r="H302" i="1"/>
  <c r="H301" i="1"/>
  <c r="H300" i="1"/>
  <c r="H299" i="1"/>
  <c r="G298" i="1"/>
  <c r="F298" i="1"/>
  <c r="E298" i="1"/>
  <c r="H297" i="1"/>
  <c r="H296" i="1"/>
  <c r="H295" i="1"/>
  <c r="H294" i="1"/>
  <c r="H293" i="1"/>
  <c r="G292" i="1"/>
  <c r="F292" i="1"/>
  <c r="E292" i="1"/>
  <c r="C292" i="1"/>
  <c r="H291" i="1"/>
  <c r="H290" i="1"/>
  <c r="H289" i="1"/>
  <c r="G288" i="1"/>
  <c r="F288" i="1"/>
  <c r="E288" i="1"/>
  <c r="D288" i="1"/>
  <c r="D287" i="1" s="1"/>
  <c r="H286" i="1"/>
  <c r="H284" i="1" s="1"/>
  <c r="H283" i="1"/>
  <c r="H282" i="1" s="1"/>
  <c r="G282" i="1"/>
  <c r="F282" i="1"/>
  <c r="E282" i="1"/>
  <c r="D282" i="1"/>
  <c r="C282" i="1"/>
  <c r="H281" i="1"/>
  <c r="H280" i="1"/>
  <c r="G279" i="1"/>
  <c r="G278" i="1" s="1"/>
  <c r="F279" i="1"/>
  <c r="E279" i="1"/>
  <c r="D279" i="1"/>
  <c r="D278" i="1" s="1"/>
  <c r="C279" i="1"/>
  <c r="C278" i="1" s="1"/>
  <c r="F186" i="4"/>
  <c r="F185" i="4" s="1"/>
  <c r="C142" i="4"/>
  <c r="F178" i="4"/>
  <c r="F175" i="4" s="1"/>
  <c r="F174" i="4"/>
  <c r="F173" i="4"/>
  <c r="F168" i="4"/>
  <c r="F166" i="4"/>
  <c r="F165" i="4"/>
  <c r="F161" i="4"/>
  <c r="F151" i="4"/>
  <c r="F149" i="4"/>
  <c r="E148" i="4"/>
  <c r="E147" i="4" s="1"/>
  <c r="D148" i="4"/>
  <c r="D147" i="4" s="1"/>
  <c r="C148" i="4"/>
  <c r="C147" i="4" s="1"/>
  <c r="F146" i="4"/>
  <c r="F145" i="4" s="1"/>
  <c r="E145" i="4"/>
  <c r="D145" i="4"/>
  <c r="C145" i="4"/>
  <c r="F144" i="4"/>
  <c r="F143" i="4"/>
  <c r="E142" i="4"/>
  <c r="D142" i="4"/>
  <c r="F141" i="4"/>
  <c r="F140" i="4"/>
  <c r="F139" i="4"/>
  <c r="F138" i="4"/>
  <c r="F137" i="4"/>
  <c r="E136" i="4"/>
  <c r="D136" i="4"/>
  <c r="F135" i="4"/>
  <c r="F133" i="4" s="1"/>
  <c r="E34" i="4"/>
  <c r="D34" i="4"/>
  <c r="C34" i="4"/>
  <c r="E49" i="4"/>
  <c r="D49" i="4"/>
  <c r="C49" i="4"/>
  <c r="F50" i="4"/>
  <c r="E46" i="4"/>
  <c r="E45" i="4" s="1"/>
  <c r="D46" i="4"/>
  <c r="D45" i="4" s="1"/>
  <c r="C46" i="4"/>
  <c r="C45" i="4" s="1"/>
  <c r="F47" i="4"/>
  <c r="F44" i="4"/>
  <c r="D88" i="4"/>
  <c r="D87" i="4" s="1"/>
  <c r="C88" i="4"/>
  <c r="C87" i="4" s="1"/>
  <c r="D85" i="4"/>
  <c r="D84" i="4" s="1"/>
  <c r="C85" i="4"/>
  <c r="C84" i="4" s="1"/>
  <c r="D82" i="4"/>
  <c r="C82" i="4"/>
  <c r="D75" i="4"/>
  <c r="D71" i="4"/>
  <c r="D68" i="4"/>
  <c r="C68" i="4"/>
  <c r="C67" i="4" s="1"/>
  <c r="D65" i="4"/>
  <c r="C65" i="4"/>
  <c r="D63" i="4"/>
  <c r="C63" i="4"/>
  <c r="D60" i="4"/>
  <c r="C60" i="4"/>
  <c r="D53" i="4"/>
  <c r="C53" i="4"/>
  <c r="D51" i="4"/>
  <c r="C51" i="4"/>
  <c r="D27" i="4"/>
  <c r="C27" i="4"/>
  <c r="D19" i="4"/>
  <c r="C19" i="4"/>
  <c r="C17" i="4"/>
  <c r="F18" i="4"/>
  <c r="F17" i="4" s="1"/>
  <c r="E17" i="4"/>
  <c r="E16" i="4" s="1"/>
  <c r="E15" i="4" s="1"/>
  <c r="D17" i="4"/>
  <c r="G287" i="1" l="1"/>
  <c r="E132" i="4"/>
  <c r="E128" i="4" s="1"/>
  <c r="E127" i="4" s="1"/>
  <c r="F167" i="4"/>
  <c r="C132" i="4"/>
  <c r="C128" i="4" s="1"/>
  <c r="C127" i="4" s="1"/>
  <c r="D132" i="4"/>
  <c r="D128" i="4" s="1"/>
  <c r="D127" i="4" s="1"/>
  <c r="G277" i="1"/>
  <c r="G276" i="1" s="1"/>
  <c r="G275" i="1" s="1"/>
  <c r="F287" i="1"/>
  <c r="E278" i="1"/>
  <c r="E287" i="1"/>
  <c r="F278" i="1"/>
  <c r="C287" i="1"/>
  <c r="F160" i="4"/>
  <c r="D67" i="4"/>
  <c r="D59" i="4"/>
  <c r="C48" i="4"/>
  <c r="C33" i="4" s="1"/>
  <c r="C32" i="4" s="1"/>
  <c r="D48" i="4"/>
  <c r="D33" i="4" s="1"/>
  <c r="D32" i="4" s="1"/>
  <c r="C59" i="4"/>
  <c r="C58" i="4" s="1"/>
  <c r="C57" i="4" s="1"/>
  <c r="C16" i="4"/>
  <c r="C15" i="4" s="1"/>
  <c r="C14" i="4" s="1"/>
  <c r="D16" i="4"/>
  <c r="D15" i="4" s="1"/>
  <c r="D14" i="4" s="1"/>
  <c r="F16" i="4"/>
  <c r="F15" i="4" s="1"/>
  <c r="F14" i="4" s="1"/>
  <c r="C311" i="1"/>
  <c r="D311" i="1"/>
  <c r="D277" i="1" s="1"/>
  <c r="D276" i="1" s="1"/>
  <c r="D275" i="1" s="1"/>
  <c r="E14" i="4"/>
  <c r="H312" i="1"/>
  <c r="H311" i="1" s="1"/>
  <c r="H279" i="1"/>
  <c r="H278" i="1" s="1"/>
  <c r="H308" i="1"/>
  <c r="H298" i="1"/>
  <c r="H292" i="1"/>
  <c r="H288" i="1"/>
  <c r="F142" i="4"/>
  <c r="F148" i="4"/>
  <c r="F147" i="4" s="1"/>
  <c r="F136" i="4"/>
  <c r="F277" i="1" l="1"/>
  <c r="F276" i="1" s="1"/>
  <c r="F275" i="1" s="1"/>
  <c r="E277" i="1"/>
  <c r="E276" i="1" s="1"/>
  <c r="E275" i="1" s="1"/>
  <c r="F156" i="4"/>
  <c r="F152" i="4" s="1"/>
  <c r="C277" i="1"/>
  <c r="C276" i="1" s="1"/>
  <c r="C275" i="1" s="1"/>
  <c r="F132" i="4"/>
  <c r="F128" i="4" s="1"/>
  <c r="D58" i="4"/>
  <c r="D57" i="4" s="1"/>
  <c r="D13" i="4" s="1"/>
  <c r="C13" i="4"/>
  <c r="H287" i="1"/>
  <c r="H277" i="1" s="1"/>
  <c r="H276" i="1" s="1"/>
  <c r="H275" i="1" s="1"/>
  <c r="D126" i="4"/>
  <c r="C126" i="4"/>
  <c r="E126" i="4"/>
  <c r="F127" i="4" l="1"/>
  <c r="F126" i="4" s="1"/>
  <c r="D12" i="4"/>
  <c r="C12" i="4"/>
  <c r="G169" i="1"/>
  <c r="F169" i="1"/>
  <c r="E169" i="1"/>
  <c r="D169" i="1"/>
  <c r="C169" i="1"/>
  <c r="G179" i="1"/>
  <c r="F179" i="1"/>
  <c r="E179" i="1"/>
  <c r="D179" i="1"/>
  <c r="C179" i="1"/>
  <c r="H171" i="1"/>
  <c r="G135" i="1"/>
  <c r="F135" i="1"/>
  <c r="E135" i="1"/>
  <c r="D135" i="1"/>
  <c r="C135" i="1"/>
  <c r="G133" i="1"/>
  <c r="F133" i="1"/>
  <c r="E133" i="1"/>
  <c r="D133" i="1"/>
  <c r="C133" i="1"/>
  <c r="H134" i="1"/>
  <c r="H133" i="1" s="1"/>
  <c r="H128" i="1"/>
  <c r="D120" i="1"/>
  <c r="H125" i="1"/>
  <c r="G120" i="1"/>
  <c r="F120" i="1"/>
  <c r="E120" i="1"/>
  <c r="H121" i="1"/>
  <c r="C32" i="1"/>
  <c r="H34" i="1"/>
  <c r="C21" i="1"/>
  <c r="C272" i="1"/>
  <c r="C271" i="1" s="1"/>
  <c r="C269" i="1"/>
  <c r="C268" i="1" s="1"/>
  <c r="C266" i="1"/>
  <c r="C252" i="1"/>
  <c r="C249" i="1"/>
  <c r="C247" i="1"/>
  <c r="C244" i="1"/>
  <c r="C232" i="1"/>
  <c r="C231" i="1" s="1"/>
  <c r="C229" i="1"/>
  <c r="C228" i="1" s="1"/>
  <c r="C226" i="1"/>
  <c r="C225" i="1" s="1"/>
  <c r="C223" i="1"/>
  <c r="C221" i="1"/>
  <c r="C215" i="1"/>
  <c r="C208" i="1"/>
  <c r="C204" i="1"/>
  <c r="C192" i="1"/>
  <c r="C191" i="1" s="1"/>
  <c r="C190" i="1" s="1"/>
  <c r="C187" i="1"/>
  <c r="C186" i="1" s="1"/>
  <c r="C185" i="1" s="1"/>
  <c r="C182" i="1"/>
  <c r="C176" i="1"/>
  <c r="C175" i="1" s="1"/>
  <c r="C173" i="1"/>
  <c r="C172" i="1" s="1"/>
  <c r="C167" i="1"/>
  <c r="C158" i="1"/>
  <c r="C153" i="1"/>
  <c r="C151" i="1"/>
  <c r="C138" i="1"/>
  <c r="C137" i="1" s="1"/>
  <c r="C117" i="1"/>
  <c r="C112" i="1"/>
  <c r="C111" i="1" s="1"/>
  <c r="C107" i="1"/>
  <c r="C105" i="1"/>
  <c r="C96" i="1"/>
  <c r="C88" i="1"/>
  <c r="C72" i="1"/>
  <c r="C70" i="1"/>
  <c r="C67" i="1"/>
  <c r="C66" i="1" s="1"/>
  <c r="C60" i="1"/>
  <c r="C59" i="1" s="1"/>
  <c r="C51" i="1"/>
  <c r="C49" i="1"/>
  <c r="C39" i="1"/>
  <c r="C27" i="1"/>
  <c r="C23" i="1"/>
  <c r="C18" i="1"/>
  <c r="C251" i="1" l="1"/>
  <c r="C243" i="1"/>
  <c r="C150" i="1"/>
  <c r="C203" i="1"/>
  <c r="C202" i="1" s="1"/>
  <c r="C201" i="1" s="1"/>
  <c r="C87" i="1"/>
  <c r="C86" i="1" s="1"/>
  <c r="C85" i="1" s="1"/>
  <c r="C116" i="1"/>
  <c r="C115" i="1" s="1"/>
  <c r="C178" i="1"/>
  <c r="C184" i="1"/>
  <c r="C26" i="1"/>
  <c r="C69" i="1"/>
  <c r="C17" i="1"/>
  <c r="C16" i="1" s="1"/>
  <c r="C189" i="1"/>
  <c r="C242" i="1" l="1"/>
  <c r="C241" i="1" s="1"/>
  <c r="C114" i="1"/>
  <c r="C149" i="1"/>
  <c r="C148" i="1" s="1"/>
  <c r="C15" i="1"/>
  <c r="C14" i="1" l="1"/>
  <c r="F62" i="4"/>
  <c r="E60" i="4"/>
  <c r="E244" i="1"/>
  <c r="F244" i="1"/>
  <c r="G244" i="1"/>
  <c r="D244" i="1"/>
  <c r="H245" i="1"/>
  <c r="H206" i="1"/>
  <c r="C13" i="1" l="1"/>
  <c r="H144" i="1"/>
  <c r="H136" i="1"/>
  <c r="H135" i="1" s="1"/>
  <c r="D126" i="1"/>
  <c r="H129" i="1"/>
  <c r="H123" i="1"/>
  <c r="H122" i="1"/>
  <c r="E117" i="1"/>
  <c r="F117" i="1"/>
  <c r="G117" i="1"/>
  <c r="D117" i="1"/>
  <c r="H119" i="1"/>
  <c r="H71" i="1"/>
  <c r="H70" i="1" s="1"/>
  <c r="G70" i="1"/>
  <c r="F70" i="1"/>
  <c r="E70" i="1"/>
  <c r="D70" i="1"/>
  <c r="H141" i="1" l="1"/>
  <c r="H140" i="1" s="1"/>
  <c r="D116" i="1"/>
  <c r="F26" i="4"/>
  <c r="F25" i="4" s="1"/>
  <c r="F24" i="4" s="1"/>
  <c r="F36" i="4"/>
  <c r="F40" i="4"/>
  <c r="F46" i="4"/>
  <c r="F45" i="4" s="1"/>
  <c r="F35" i="4" l="1"/>
  <c r="F34" i="4" s="1"/>
  <c r="E53" i="4"/>
  <c r="D249" i="1"/>
  <c r="E249" i="1"/>
  <c r="F249" i="1"/>
  <c r="G249" i="1"/>
  <c r="D173" i="1"/>
  <c r="D172" i="1" s="1"/>
  <c r="E173" i="1"/>
  <c r="E172" i="1" s="1"/>
  <c r="F173" i="1"/>
  <c r="F172" i="1" s="1"/>
  <c r="G173" i="1"/>
  <c r="G172" i="1" s="1"/>
  <c r="D208" i="1"/>
  <c r="E208" i="1"/>
  <c r="F208" i="1"/>
  <c r="G208" i="1"/>
  <c r="H209" i="1"/>
  <c r="D176" i="1"/>
  <c r="D175" i="1" s="1"/>
  <c r="E176" i="1"/>
  <c r="E175" i="1" s="1"/>
  <c r="F176" i="1"/>
  <c r="F175" i="1" s="1"/>
  <c r="G176" i="1"/>
  <c r="G175" i="1" s="1"/>
  <c r="H174" i="1"/>
  <c r="H173" i="1" s="1"/>
  <c r="H172" i="1" s="1"/>
  <c r="H177" i="1"/>
  <c r="H176" i="1" s="1"/>
  <c r="H175" i="1" s="1"/>
  <c r="D107" i="1"/>
  <c r="E107" i="1"/>
  <c r="F107" i="1"/>
  <c r="G107" i="1"/>
  <c r="D112" i="1"/>
  <c r="D111" i="1" s="1"/>
  <c r="E112" i="1"/>
  <c r="E111" i="1" s="1"/>
  <c r="F112" i="1"/>
  <c r="F111" i="1" s="1"/>
  <c r="G112" i="1"/>
  <c r="G111" i="1" s="1"/>
  <c r="H108" i="1"/>
  <c r="H99" i="1"/>
  <c r="H98" i="1"/>
  <c r="H102" i="1"/>
  <c r="H68" i="1" l="1"/>
  <c r="H67" i="1" s="1"/>
  <c r="H66" i="1" s="1"/>
  <c r="G67" i="1"/>
  <c r="G66" i="1" s="1"/>
  <c r="F67" i="1"/>
  <c r="F66" i="1" s="1"/>
  <c r="E67" i="1"/>
  <c r="E66" i="1" s="1"/>
  <c r="D67" i="1"/>
  <c r="D66" i="1" s="1"/>
  <c r="H56" i="1"/>
  <c r="D18" i="1"/>
  <c r="E18" i="1"/>
  <c r="F18" i="1"/>
  <c r="G18" i="1"/>
  <c r="D23" i="1"/>
  <c r="E23" i="1"/>
  <c r="F23" i="1"/>
  <c r="G23" i="1"/>
  <c r="H227" i="1" l="1"/>
  <c r="D192" i="1" l="1"/>
  <c r="D191" i="1" s="1"/>
  <c r="E192" i="1"/>
  <c r="E191" i="1" s="1"/>
  <c r="F192" i="1"/>
  <c r="F191" i="1" s="1"/>
  <c r="G192" i="1"/>
  <c r="G191" i="1" s="1"/>
  <c r="H274" i="1"/>
  <c r="H273" i="1"/>
  <c r="H270" i="1"/>
  <c r="H267" i="1"/>
  <c r="H265" i="1"/>
  <c r="H264" i="1"/>
  <c r="H263" i="1"/>
  <c r="H262" i="1"/>
  <c r="H260" i="1"/>
  <c r="H257" i="1"/>
  <c r="H256" i="1"/>
  <c r="H254" i="1"/>
  <c r="H253" i="1"/>
  <c r="H250" i="1"/>
  <c r="H249" i="1" s="1"/>
  <c r="H248" i="1"/>
  <c r="H246" i="1"/>
  <c r="H244" i="1" s="1"/>
  <c r="D272" i="1"/>
  <c r="D271" i="1" s="1"/>
  <c r="E272" i="1"/>
  <c r="E271" i="1" s="1"/>
  <c r="F272" i="1"/>
  <c r="F271" i="1" s="1"/>
  <c r="G272" i="1"/>
  <c r="G271" i="1" s="1"/>
  <c r="D269" i="1"/>
  <c r="D268" i="1" s="1"/>
  <c r="E269" i="1"/>
  <c r="E268" i="1" s="1"/>
  <c r="F269" i="1"/>
  <c r="F268" i="1" s="1"/>
  <c r="G269" i="1"/>
  <c r="G268" i="1" s="1"/>
  <c r="D266" i="1"/>
  <c r="E266" i="1"/>
  <c r="F266" i="1"/>
  <c r="G266" i="1"/>
  <c r="D259" i="1"/>
  <c r="E259" i="1"/>
  <c r="F259" i="1"/>
  <c r="G259" i="1"/>
  <c r="D255" i="1"/>
  <c r="E255" i="1"/>
  <c r="F255" i="1"/>
  <c r="G255" i="1"/>
  <c r="D252" i="1"/>
  <c r="D251" i="1" s="1"/>
  <c r="E252" i="1"/>
  <c r="F252" i="1"/>
  <c r="F251" i="1" s="1"/>
  <c r="G252" i="1"/>
  <c r="G251" i="1" s="1"/>
  <c r="D247" i="1"/>
  <c r="D243" i="1" s="1"/>
  <c r="E247" i="1"/>
  <c r="E243" i="1" s="1"/>
  <c r="F247" i="1"/>
  <c r="F243" i="1" s="1"/>
  <c r="G247" i="1"/>
  <c r="G243" i="1" s="1"/>
  <c r="H235" i="1"/>
  <c r="H234" i="1"/>
  <c r="H233" i="1"/>
  <c r="H230" i="1"/>
  <c r="H224" i="1"/>
  <c r="H222" i="1"/>
  <c r="H220" i="1"/>
  <c r="H218" i="1"/>
  <c r="H217" i="1"/>
  <c r="H216" i="1"/>
  <c r="H214" i="1"/>
  <c r="H213" i="1"/>
  <c r="H212" i="1"/>
  <c r="H211" i="1"/>
  <c r="H210" i="1"/>
  <c r="H207" i="1"/>
  <c r="H205" i="1"/>
  <c r="E251" i="1" l="1"/>
  <c r="E242" i="1" s="1"/>
  <c r="E241" i="1" s="1"/>
  <c r="D242" i="1"/>
  <c r="F242" i="1"/>
  <c r="F241" i="1" s="1"/>
  <c r="G242" i="1"/>
  <c r="G241" i="1" s="1"/>
  <c r="H255" i="1"/>
  <c r="H208" i="1"/>
  <c r="H247" i="1"/>
  <c r="H243" i="1" s="1"/>
  <c r="H266" i="1"/>
  <c r="H269" i="1"/>
  <c r="H268" i="1" s="1"/>
  <c r="H272" i="1"/>
  <c r="H271" i="1" s="1"/>
  <c r="H252" i="1"/>
  <c r="H259" i="1"/>
  <c r="D241" i="1"/>
  <c r="H251" i="1" l="1"/>
  <c r="H242" i="1" s="1"/>
  <c r="H241" i="1" l="1"/>
  <c r="D232" i="1"/>
  <c r="D231" i="1" s="1"/>
  <c r="E232" i="1"/>
  <c r="E231" i="1" s="1"/>
  <c r="F232" i="1"/>
  <c r="F231" i="1" s="1"/>
  <c r="G232" i="1"/>
  <c r="G231" i="1" s="1"/>
  <c r="H232" i="1"/>
  <c r="H231" i="1" s="1"/>
  <c r="D229" i="1"/>
  <c r="D228" i="1" s="1"/>
  <c r="E229" i="1"/>
  <c r="E228" i="1" s="1"/>
  <c r="F229" i="1"/>
  <c r="F228" i="1" s="1"/>
  <c r="G229" i="1"/>
  <c r="G228" i="1" s="1"/>
  <c r="H229" i="1"/>
  <c r="H228" i="1" s="1"/>
  <c r="D226" i="1"/>
  <c r="D225" i="1" s="1"/>
  <c r="E226" i="1"/>
  <c r="E225" i="1" s="1"/>
  <c r="F226" i="1"/>
  <c r="F225" i="1" s="1"/>
  <c r="G226" i="1"/>
  <c r="G225" i="1" s="1"/>
  <c r="H226" i="1"/>
  <c r="H225" i="1" s="1"/>
  <c r="H223" i="1"/>
  <c r="D223" i="1"/>
  <c r="E223" i="1"/>
  <c r="F223" i="1"/>
  <c r="G223" i="1"/>
  <c r="D221" i="1"/>
  <c r="E221" i="1"/>
  <c r="F221" i="1"/>
  <c r="G221" i="1"/>
  <c r="H221" i="1"/>
  <c r="D215" i="1"/>
  <c r="E215" i="1"/>
  <c r="F215" i="1"/>
  <c r="G215" i="1"/>
  <c r="H215" i="1"/>
  <c r="D204" i="1"/>
  <c r="E204" i="1"/>
  <c r="F204" i="1"/>
  <c r="G204" i="1"/>
  <c r="H204" i="1"/>
  <c r="H200" i="1"/>
  <c r="H198" i="1" s="1"/>
  <c r="H197" i="1" s="1"/>
  <c r="H196" i="1"/>
  <c r="H193" i="1"/>
  <c r="D195" i="1"/>
  <c r="D194" i="1" s="1"/>
  <c r="D190" i="1" s="1"/>
  <c r="E195" i="1"/>
  <c r="E194" i="1" s="1"/>
  <c r="E190" i="1" s="1"/>
  <c r="F195" i="1"/>
  <c r="F194" i="1" s="1"/>
  <c r="F190" i="1" s="1"/>
  <c r="G195" i="1"/>
  <c r="G194" i="1" s="1"/>
  <c r="G190" i="1" s="1"/>
  <c r="H188" i="1"/>
  <c r="D187" i="1"/>
  <c r="E187" i="1"/>
  <c r="F187" i="1"/>
  <c r="G187" i="1"/>
  <c r="H183" i="1"/>
  <c r="H181" i="1"/>
  <c r="H180" i="1"/>
  <c r="H170" i="1"/>
  <c r="H168" i="1"/>
  <c r="H166" i="1"/>
  <c r="H165" i="1"/>
  <c r="H164" i="1"/>
  <c r="H163" i="1"/>
  <c r="H162" i="1"/>
  <c r="H161" i="1"/>
  <c r="H160" i="1"/>
  <c r="H159" i="1"/>
  <c r="H157" i="1"/>
  <c r="H156" i="1"/>
  <c r="H155" i="1"/>
  <c r="H154" i="1"/>
  <c r="H152" i="1"/>
  <c r="D182" i="1"/>
  <c r="D178" i="1" s="1"/>
  <c r="E182" i="1"/>
  <c r="E178" i="1" s="1"/>
  <c r="F182" i="1"/>
  <c r="F178" i="1" s="1"/>
  <c r="G182" i="1"/>
  <c r="G178" i="1" s="1"/>
  <c r="D167" i="1"/>
  <c r="E167" i="1"/>
  <c r="F167" i="1"/>
  <c r="G167" i="1"/>
  <c r="D158" i="1"/>
  <c r="E158" i="1"/>
  <c r="F158" i="1"/>
  <c r="G158" i="1"/>
  <c r="D153" i="1"/>
  <c r="E153" i="1"/>
  <c r="F153" i="1"/>
  <c r="G153" i="1"/>
  <c r="D151" i="1"/>
  <c r="D150" i="1" s="1"/>
  <c r="E151" i="1"/>
  <c r="E150" i="1" s="1"/>
  <c r="F151" i="1"/>
  <c r="F150" i="1" s="1"/>
  <c r="F149" i="1" s="1"/>
  <c r="G151" i="1"/>
  <c r="G150" i="1" s="1"/>
  <c r="G149" i="1" s="1"/>
  <c r="H139" i="1"/>
  <c r="H132" i="1"/>
  <c r="H131" i="1"/>
  <c r="H130" i="1"/>
  <c r="H127" i="1"/>
  <c r="H124" i="1"/>
  <c r="H118" i="1"/>
  <c r="H117" i="1" s="1"/>
  <c r="D138" i="1"/>
  <c r="D137" i="1" s="1"/>
  <c r="E138" i="1"/>
  <c r="E137" i="1" s="1"/>
  <c r="F138" i="1"/>
  <c r="F137" i="1" s="1"/>
  <c r="G138" i="1"/>
  <c r="G137" i="1" s="1"/>
  <c r="H113" i="1"/>
  <c r="H112" i="1" s="1"/>
  <c r="H111" i="1" s="1"/>
  <c r="H110" i="1"/>
  <c r="H109" i="1"/>
  <c r="H106" i="1"/>
  <c r="H104" i="1"/>
  <c r="H103" i="1"/>
  <c r="H101" i="1"/>
  <c r="H100" i="1"/>
  <c r="H97" i="1"/>
  <c r="H92" i="1"/>
  <c r="H90" i="1"/>
  <c r="H89" i="1"/>
  <c r="H79" i="1"/>
  <c r="H78" i="1"/>
  <c r="H77" i="1"/>
  <c r="H76" i="1"/>
  <c r="H73" i="1"/>
  <c r="H62" i="1"/>
  <c r="H61" i="1"/>
  <c r="H58" i="1"/>
  <c r="H57" i="1"/>
  <c r="H55" i="1"/>
  <c r="H54" i="1"/>
  <c r="H53" i="1"/>
  <c r="H52" i="1"/>
  <c r="H50" i="1"/>
  <c r="H48" i="1"/>
  <c r="H47" i="1"/>
  <c r="H46" i="1"/>
  <c r="H45" i="1"/>
  <c r="H44" i="1"/>
  <c r="H43" i="1"/>
  <c r="H42" i="1"/>
  <c r="H41" i="1"/>
  <c r="H40" i="1"/>
  <c r="H38" i="1"/>
  <c r="H37" i="1"/>
  <c r="H36" i="1"/>
  <c r="H35" i="1"/>
  <c r="H33" i="1"/>
  <c r="H31" i="1"/>
  <c r="H30" i="1"/>
  <c r="H29" i="1"/>
  <c r="H28" i="1"/>
  <c r="H25" i="1"/>
  <c r="H24" i="1"/>
  <c r="H22" i="1"/>
  <c r="H20" i="1"/>
  <c r="H19" i="1"/>
  <c r="E126" i="1"/>
  <c r="F126" i="1"/>
  <c r="G126" i="1"/>
  <c r="D105" i="1"/>
  <c r="E105" i="1"/>
  <c r="F105" i="1"/>
  <c r="G105" i="1"/>
  <c r="D96" i="1"/>
  <c r="E96" i="1"/>
  <c r="F96" i="1"/>
  <c r="G96" i="1"/>
  <c r="D91" i="1"/>
  <c r="E91" i="1"/>
  <c r="F91" i="1"/>
  <c r="G91" i="1"/>
  <c r="D88" i="1"/>
  <c r="D87" i="1" s="1"/>
  <c r="D86" i="1" s="1"/>
  <c r="E88" i="1"/>
  <c r="F88" i="1"/>
  <c r="G88" i="1"/>
  <c r="G87" i="1" s="1"/>
  <c r="G86" i="1" s="1"/>
  <c r="E75" i="1"/>
  <c r="E74" i="1" s="1"/>
  <c r="F75" i="1"/>
  <c r="F74" i="1" s="1"/>
  <c r="G75" i="1"/>
  <c r="G74" i="1" s="1"/>
  <c r="D72" i="1"/>
  <c r="D69" i="1" s="1"/>
  <c r="E72" i="1"/>
  <c r="E69" i="1" s="1"/>
  <c r="F72" i="1"/>
  <c r="F69" i="1" s="1"/>
  <c r="G72" i="1"/>
  <c r="G69" i="1" s="1"/>
  <c r="D60" i="1"/>
  <c r="D59" i="1" s="1"/>
  <c r="E60" i="1"/>
  <c r="E59" i="1" s="1"/>
  <c r="F60" i="1"/>
  <c r="F59" i="1" s="1"/>
  <c r="G60" i="1"/>
  <c r="G59" i="1" s="1"/>
  <c r="D51" i="1"/>
  <c r="E51" i="1"/>
  <c r="F51" i="1"/>
  <c r="G51" i="1"/>
  <c r="D49" i="1"/>
  <c r="E49" i="1"/>
  <c r="F49" i="1"/>
  <c r="G49" i="1"/>
  <c r="D39" i="1"/>
  <c r="E39" i="1"/>
  <c r="F39" i="1"/>
  <c r="G39" i="1"/>
  <c r="D32" i="1"/>
  <c r="E32" i="1"/>
  <c r="F32" i="1"/>
  <c r="G32" i="1"/>
  <c r="D27" i="1"/>
  <c r="D26" i="1" s="1"/>
  <c r="E27" i="1"/>
  <c r="F27" i="1"/>
  <c r="G27" i="1"/>
  <c r="G26" i="1" s="1"/>
  <c r="D21" i="1"/>
  <c r="D17" i="1" s="1"/>
  <c r="E21" i="1"/>
  <c r="E17" i="1" s="1"/>
  <c r="F21" i="1"/>
  <c r="F17" i="1" s="1"/>
  <c r="G21" i="1"/>
  <c r="G17" i="1" s="1"/>
  <c r="G16" i="1" s="1"/>
  <c r="F90" i="4"/>
  <c r="F89" i="4"/>
  <c r="E88" i="4"/>
  <c r="E87" i="4" s="1"/>
  <c r="F86" i="4"/>
  <c r="F85" i="4" s="1"/>
  <c r="F84" i="4" s="1"/>
  <c r="E85" i="4"/>
  <c r="E84" i="4" s="1"/>
  <c r="F83" i="4"/>
  <c r="F82" i="4" s="1"/>
  <c r="E82" i="4"/>
  <c r="F81" i="4"/>
  <c r="F80" i="4"/>
  <c r="F79" i="4"/>
  <c r="F78" i="4"/>
  <c r="F76" i="4"/>
  <c r="E75" i="4"/>
  <c r="F73" i="4"/>
  <c r="F72" i="4"/>
  <c r="E71" i="4"/>
  <c r="F70" i="4"/>
  <c r="F69" i="4"/>
  <c r="E68" i="4"/>
  <c r="F66" i="4"/>
  <c r="E65" i="4"/>
  <c r="F64" i="4"/>
  <c r="F63" i="4" s="1"/>
  <c r="E63" i="4"/>
  <c r="F61" i="4"/>
  <c r="F60" i="4" s="1"/>
  <c r="F56" i="4"/>
  <c r="F53" i="4" s="1"/>
  <c r="F52" i="4"/>
  <c r="F51" i="4" s="1"/>
  <c r="E51" i="4"/>
  <c r="F49" i="4"/>
  <c r="F27" i="4"/>
  <c r="E27" i="4"/>
  <c r="F19" i="4"/>
  <c r="D16" i="1" l="1"/>
  <c r="E59" i="4"/>
  <c r="D149" i="1"/>
  <c r="D148" i="1" s="1"/>
  <c r="E26" i="1"/>
  <c r="E16" i="1" s="1"/>
  <c r="E149" i="1"/>
  <c r="E148" i="1" s="1"/>
  <c r="G116" i="1"/>
  <c r="G115" i="1" s="1"/>
  <c r="G114" i="1" s="1"/>
  <c r="F116" i="1"/>
  <c r="F115" i="1" s="1"/>
  <c r="F114" i="1" s="1"/>
  <c r="E116" i="1"/>
  <c r="E115" i="1" s="1"/>
  <c r="E114" i="1" s="1"/>
  <c r="D115" i="1"/>
  <c r="D114" i="1" s="1"/>
  <c r="F48" i="4"/>
  <c r="F33" i="4" s="1"/>
  <c r="F32" i="4" s="1"/>
  <c r="E48" i="4"/>
  <c r="E33" i="4" s="1"/>
  <c r="E32" i="4" s="1"/>
  <c r="E67" i="4"/>
  <c r="E58" i="4" s="1"/>
  <c r="F71" i="4"/>
  <c r="E87" i="1"/>
  <c r="E86" i="1" s="1"/>
  <c r="E85" i="1" s="1"/>
  <c r="D203" i="1"/>
  <c r="D202" i="1" s="1"/>
  <c r="D201" i="1" s="1"/>
  <c r="G203" i="1"/>
  <c r="G202" i="1" s="1"/>
  <c r="G201" i="1" s="1"/>
  <c r="H203" i="1"/>
  <c r="H202" i="1" s="1"/>
  <c r="F87" i="1"/>
  <c r="F86" i="1" s="1"/>
  <c r="F85" i="1" s="1"/>
  <c r="F26" i="1"/>
  <c r="F16" i="1" s="1"/>
  <c r="F15" i="1" s="1"/>
  <c r="F203" i="1"/>
  <c r="F202" i="1" s="1"/>
  <c r="F201" i="1" s="1"/>
  <c r="E203" i="1"/>
  <c r="E202" i="1" s="1"/>
  <c r="E201" i="1" s="1"/>
  <c r="F186" i="1"/>
  <c r="F185" i="1" s="1"/>
  <c r="F184" i="1" s="1"/>
  <c r="E186" i="1"/>
  <c r="E185" i="1" s="1"/>
  <c r="E184" i="1" s="1"/>
  <c r="G186" i="1"/>
  <c r="G185" i="1" s="1"/>
  <c r="G184" i="1" s="1"/>
  <c r="D186" i="1"/>
  <c r="D185" i="1" s="1"/>
  <c r="D184" i="1" s="1"/>
  <c r="G15" i="1"/>
  <c r="D15" i="1"/>
  <c r="G85" i="1"/>
  <c r="G189" i="1"/>
  <c r="F189" i="1"/>
  <c r="D85" i="1"/>
  <c r="G148" i="1"/>
  <c r="E19" i="4"/>
  <c r="F148" i="1"/>
  <c r="H179" i="1"/>
  <c r="E189" i="1"/>
  <c r="H169" i="1"/>
  <c r="H120" i="1"/>
  <c r="H18" i="1"/>
  <c r="D189" i="1"/>
  <c r="F88" i="4"/>
  <c r="F87" i="4" s="1"/>
  <c r="H107" i="1"/>
  <c r="H23" i="1"/>
  <c r="F65" i="4"/>
  <c r="F59" i="4" s="1"/>
  <c r="F75" i="4"/>
  <c r="F68" i="4"/>
  <c r="H105" i="1"/>
  <c r="H151" i="1"/>
  <c r="H182" i="1"/>
  <c r="H195" i="1"/>
  <c r="H194" i="1" s="1"/>
  <c r="H49" i="1"/>
  <c r="H138" i="1"/>
  <c r="H137" i="1" s="1"/>
  <c r="H167" i="1"/>
  <c r="H21" i="1"/>
  <c r="H187" i="1"/>
  <c r="H186" i="1" s="1"/>
  <c r="H185" i="1" s="1"/>
  <c r="H72" i="1"/>
  <c r="H69" i="1" s="1"/>
  <c r="H192" i="1"/>
  <c r="H191" i="1" s="1"/>
  <c r="H88" i="1"/>
  <c r="H60" i="1"/>
  <c r="H59" i="1" s="1"/>
  <c r="H27" i="1"/>
  <c r="H126" i="1"/>
  <c r="H153" i="1"/>
  <c r="H158" i="1"/>
  <c r="H32" i="1"/>
  <c r="H51" i="1"/>
  <c r="H75" i="1"/>
  <c r="H74" i="1" s="1"/>
  <c r="H39" i="1"/>
  <c r="H91" i="1"/>
  <c r="H96" i="1"/>
  <c r="E15" i="1" l="1"/>
  <c r="H116" i="1"/>
  <c r="H115" i="1" s="1"/>
  <c r="D14" i="1"/>
  <c r="F67" i="4"/>
  <c r="F58" i="4" s="1"/>
  <c r="H190" i="1"/>
  <c r="H178" i="1"/>
  <c r="H150" i="1"/>
  <c r="H87" i="1"/>
  <c r="H86" i="1" s="1"/>
  <c r="H17" i="1"/>
  <c r="H26" i="1"/>
  <c r="G14" i="1"/>
  <c r="G13" i="1" s="1"/>
  <c r="F14" i="1"/>
  <c r="F13" i="1" s="1"/>
  <c r="E14" i="1"/>
  <c r="E57" i="4"/>
  <c r="E13" i="4" s="1"/>
  <c r="H201" i="1"/>
  <c r="H16" i="1" l="1"/>
  <c r="H15" i="1" s="1"/>
  <c r="E13" i="1"/>
  <c r="H114" i="1"/>
  <c r="D13" i="1"/>
  <c r="H149" i="1"/>
  <c r="H148" i="1" s="1"/>
  <c r="E12" i="4"/>
  <c r="F57" i="4"/>
  <c r="F13" i="4" s="1"/>
  <c r="H85" i="1"/>
  <c r="H184" i="1"/>
  <c r="H189" i="1"/>
  <c r="F12" i="4" l="1"/>
  <c r="H14" i="1"/>
  <c r="H13" i="1" l="1"/>
</calcChain>
</file>

<file path=xl/sharedStrings.xml><?xml version="1.0" encoding="utf-8"?>
<sst xmlns="http://schemas.openxmlformats.org/spreadsheetml/2006/main" count="558" uniqueCount="160">
  <si>
    <t>IZVOR 11 Opći prihodi i primici</t>
  </si>
  <si>
    <t>Administracija i upravljanje</t>
  </si>
  <si>
    <t xml:space="preserve">Plaće </t>
  </si>
  <si>
    <t>Plaće za redovan rad</t>
  </si>
  <si>
    <t>Plaće za prekovremeni rad</t>
  </si>
  <si>
    <t>Ostali rashodi za zaposlene</t>
  </si>
  <si>
    <t xml:space="preserve">Doprinosi na plaće </t>
  </si>
  <si>
    <t>Doprinosi za mirovinsko osiguranje</t>
  </si>
  <si>
    <t>Doprinosi za zdravstveno osiguranje</t>
  </si>
  <si>
    <t>Naknade troškova zaposlenima</t>
  </si>
  <si>
    <t>Službena putovanja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</si>
  <si>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</si>
  <si>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</si>
  <si>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</si>
  <si>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</si>
  <si>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</si>
  <si>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</si>
  <si>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 xml:space="preserve">Materijal i dijelovi za tekuće i investicijsko održavanje </t>
  </si>
  <si>
    <t>Sitni inventar i auto gume</t>
  </si>
  <si>
    <t>Službena, radna i zaštitna odjeća i obuća</t>
  </si>
  <si>
    <t xml:space="preserve">Rashodi za usluge 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</si>
  <si>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</si>
  <si>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</si>
  <si>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</si>
  <si>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</si>
  <si>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</si>
  <si>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</si>
  <si>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</si>
  <si>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Ostale usluge</t>
  </si>
  <si>
    <t>Naknade troškova osobama izvan radnog odnosa</t>
  </si>
  <si>
    <t>Ostali nespomenuti rashodi poslovanja</t>
  </si>
  <si>
    <t>Naknade za rad pred. i izvršnih tijela, povjerenstava i sl.</t>
  </si>
  <si>
    <t>Premije osiguranja</t>
  </si>
  <si>
    <t>Reprezentacija</t>
  </si>
  <si>
    <t>Članarine</t>
  </si>
  <si>
    <t>Pristojbe i naknade</t>
  </si>
  <si>
    <t>Ostali financijski rashodi</t>
  </si>
  <si>
    <t>Bankarske usluge i usluge platnog prometa</t>
  </si>
  <si>
    <t>Zatezne kamate</t>
  </si>
  <si>
    <t>Tekuće donacije u novcu</t>
  </si>
  <si>
    <t>Kazne, penali i naknade šteta</t>
  </si>
  <si>
    <t xml:space="preserve">Postrojenja i oprema </t>
  </si>
  <si>
    <t>Uredska oprema i namještaj</t>
  </si>
  <si>
    <t>Komunikacijska oprema</t>
  </si>
  <si>
    <t>Oprema za održavanje i zaštitu</t>
  </si>
  <si>
    <t>Uređaji, strojevi i oprema za ostale namjene</t>
  </si>
  <si>
    <t>Prijevozna sredstva</t>
  </si>
  <si>
    <t>Prijevozna sredstva u cestovnom prometu</t>
  </si>
  <si>
    <t>IZVOR 12 SREDSTVA UČEŠĆA ZA POMOĆI</t>
  </si>
  <si>
    <t>UŠTEDE</t>
  </si>
  <si>
    <t>6=1-2+3-4+5</t>
  </si>
  <si>
    <t>KONTO</t>
  </si>
  <si>
    <t>NAZIV</t>
  </si>
  <si>
    <t>Smanjenje</t>
  </si>
  <si>
    <t>Povećanje</t>
  </si>
  <si>
    <t>NEDOSTATNA 
SREDSTVA</t>
  </si>
  <si>
    <t>IZVOR 31 Vlastiti prihodi</t>
  </si>
  <si>
    <t>IZVOR 43 Ostali prihodi za posebne namjene</t>
  </si>
  <si>
    <t>IZVOR 51 Pomoći EU</t>
  </si>
  <si>
    <t>IZVOR 61 Donacije</t>
  </si>
  <si>
    <t>4=1-2+3</t>
  </si>
  <si>
    <t>HRVATSKA VATROGASNA ZAJEDNICA</t>
  </si>
  <si>
    <t>Ostale naknade troškova zaposlenima</t>
  </si>
  <si>
    <t>Računalne usluge</t>
  </si>
  <si>
    <t>A554000</t>
  </si>
  <si>
    <t>Naknade šteta pravnim i fizičkim osobama</t>
  </si>
  <si>
    <t>A554001</t>
  </si>
  <si>
    <t>Preventivna zaštita i gašenje požara (Nacionalni odbor)</t>
  </si>
  <si>
    <t>Stručno usavršavanje</t>
  </si>
  <si>
    <t>Rashodi za usluge</t>
  </si>
  <si>
    <t>Tekuće donacije</t>
  </si>
  <si>
    <t>A554002</t>
  </si>
  <si>
    <t>Osposobljavanje vatrogasaca Hrvatske vatrogasne zajednice</t>
  </si>
  <si>
    <t>Materijal i dijelovi za tekuće i investicijsko održavanje</t>
  </si>
  <si>
    <t xml:space="preserve">Zakupnine i najamnine </t>
  </si>
  <si>
    <t xml:space="preserve">Nematerijalna imovina </t>
  </si>
  <si>
    <t>A554003</t>
  </si>
  <si>
    <t>Protupožarna preventiva, promidžba i izdavaštvo</t>
  </si>
  <si>
    <t>Licence</t>
  </si>
  <si>
    <t>Knjige, umjetnička djela i ostale izložbene vrijednosti</t>
  </si>
  <si>
    <t xml:space="preserve">Ostale nespomenute izložbene vrijednosti </t>
  </si>
  <si>
    <t>K554006</t>
  </si>
  <si>
    <t>Informatizacija</t>
  </si>
  <si>
    <t>T554015</t>
  </si>
  <si>
    <t>Operativni program Učinkoviti ljudski potencijali 2014-2020 - Jačanje znanja i vještina pripadniha vatrogasnih organizacija u RH</t>
  </si>
  <si>
    <t>Plaće (bruto)</t>
  </si>
  <si>
    <t>Doprinosi na plaće</t>
  </si>
  <si>
    <t>Doprinosi za obvezno zdravstveno osiguranje</t>
  </si>
  <si>
    <t>Postrojenja i oprema</t>
  </si>
  <si>
    <t xml:space="preserve">Rashodi za materijal i energiju </t>
  </si>
  <si>
    <t>Sitan inventar i autogume</t>
  </si>
  <si>
    <t>A554004</t>
  </si>
  <si>
    <t>Osposobljavanje i oprema za potrebe vatrogasnih intervencija</t>
  </si>
  <si>
    <t xml:space="preserve">Kapitalne donacije </t>
  </si>
  <si>
    <t>Kapitalne donacije neprofitnim organizacijama</t>
  </si>
  <si>
    <t xml:space="preserve">Materijal i sirovine </t>
  </si>
  <si>
    <t>Dodatna ulaganja na građevinskim objektima</t>
  </si>
  <si>
    <t>Instrumenti, uređaji i strojevi</t>
  </si>
  <si>
    <t>A863023</t>
  </si>
  <si>
    <t>Dodatna sredstva izravnanja za decentraliziranu funkciju vatrogastva</t>
  </si>
  <si>
    <t>Pomoći unutar općeg proračuna</t>
  </si>
  <si>
    <t>Tekuće pomoći unutar općeg proračuna</t>
  </si>
  <si>
    <t>K260089</t>
  </si>
  <si>
    <t>Pomoći proračunskim korisnicima drugih proračuna</t>
  </si>
  <si>
    <t xml:space="preserve">Tekuće pomoći proračunskim korisnicima drugih proračuna </t>
  </si>
  <si>
    <t>Izvor 561 Pomoći EU</t>
  </si>
  <si>
    <t>ZAGREB, SELSKA CESTA 90A</t>
  </si>
  <si>
    <t>OIB: 08474627795</t>
  </si>
  <si>
    <t>Troškovi sudskih postupaka</t>
  </si>
  <si>
    <t>Naknade građanima i kućanstvima u novcu</t>
  </si>
  <si>
    <t>039</t>
  </si>
  <si>
    <t>039 05</t>
  </si>
  <si>
    <t xml:space="preserve">Zdravstvene i veterinarske usluge </t>
  </si>
  <si>
    <t>Naknade za rad predstavničkih i izvršnih tijela, povjerenstava i slično</t>
  </si>
  <si>
    <t>Naknade građanima i kućanstvima u naravi</t>
  </si>
  <si>
    <t>Ostale naknade građanima i kućanstvima iz proračuna</t>
  </si>
  <si>
    <t xml:space="preserve">Stručno usavršavanje </t>
  </si>
  <si>
    <t xml:space="preserve">Uredska oprema i namještaj </t>
  </si>
  <si>
    <t>Tekuće pomoći proračunskim korisnicima drugih proračuna</t>
  </si>
  <si>
    <t xml:space="preserve"> - IZVORI FINANCIRANJA 11 i 12 -</t>
  </si>
  <si>
    <t>Program u povedbi posebnih mjera za zaštitu od požara</t>
  </si>
  <si>
    <t>Tekuće donacije neprofitnim organizacijama</t>
  </si>
  <si>
    <t>GLAVNI VATROGASNI ZAPOVJEDNIK</t>
  </si>
  <si>
    <t>Slavko Tucaković, univ. spec. oec.</t>
  </si>
  <si>
    <t xml:space="preserve">RAZDJEL 039 HRVATSKA VATROGASNA ZAJEDNICA </t>
  </si>
  <si>
    <t>Prijenosi između proračunskih korisnika istog proračuna</t>
  </si>
  <si>
    <t>Tekući prijenosi između proračunskih korisnika istog proračuna</t>
  </si>
  <si>
    <t>039 10</t>
  </si>
  <si>
    <t>DRŽAVNA VATROGASNA ŠKOLA</t>
  </si>
  <si>
    <t xml:space="preserve">039 10 </t>
  </si>
  <si>
    <t>A935001</t>
  </si>
  <si>
    <t>T554016</t>
  </si>
  <si>
    <t>Vatrogasci u podizanju pripravnosti u području prometne sigurnosti - FIT</t>
  </si>
  <si>
    <t>Izvor 573 Instrumenti Europskog gospodarskog prostora i ostali</t>
  </si>
  <si>
    <t>IZVOR 52 Ostale pomoći</t>
  </si>
  <si>
    <t>T554017</t>
  </si>
  <si>
    <t>Integrirana tehnološka i informacijska platforma za upravljanje požarima raslinja – SILVANUS</t>
  </si>
  <si>
    <t xml:space="preserve"> - IZVORI FINANCIRANJA 31, 43, 51, 52, 561, 573, 61  -</t>
  </si>
  <si>
    <t>Rashodi za zaposlene</t>
  </si>
  <si>
    <t>Materijalni rashodi</t>
  </si>
  <si>
    <t>Financijski rashodi</t>
  </si>
  <si>
    <t>Naknade građanima i kućanstvima na temelju osiguranja i druge naknade</t>
  </si>
  <si>
    <t>Ostali rashodi</t>
  </si>
  <si>
    <t>Rashodi za nabavu proizvedene dugotrajne imovine</t>
  </si>
  <si>
    <t>Rashodi za dodatna ulaganja na nefinancijskoj imovini</t>
  </si>
  <si>
    <t>Dodatna ulaganja na prijevoznim sredstvima</t>
  </si>
  <si>
    <t>Pomoći dane u inozemstvo i unutar općeg proračuna</t>
  </si>
  <si>
    <t>Rashodi za nabavu neproizvedene dugotrajne imovine</t>
  </si>
  <si>
    <t xml:space="preserve">TEKUĆI PLAN 2023. </t>
  </si>
  <si>
    <t>"PRERASPODJELA"
unutar sredstava
odobrenih DP 2023-2025</t>
  </si>
  <si>
    <t>NOVI PLAN 
2023.</t>
  </si>
  <si>
    <t>IZMJENE I DOPUNE DRŽAVNOG PRORAČUNA RH ZA 2023. GODINU</t>
  </si>
  <si>
    <t xml:space="preserve">NOVI PLAN 
2023. </t>
  </si>
  <si>
    <t>Plaće</t>
  </si>
  <si>
    <t>KLASA: 400-02/23-01/01</t>
  </si>
  <si>
    <t xml:space="preserve"> - rujan 2023. -</t>
  </si>
  <si>
    <t xml:space="preserve">Uređaji, strojevi,i oiprema za ostale namjene </t>
  </si>
  <si>
    <t>Medicinska i laboratorijska oprema</t>
  </si>
  <si>
    <t>Zagreb, 13. rujna 2023.</t>
  </si>
  <si>
    <t>URBROJ: 444-03-02 -23-18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</si>
</sst>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8"/>
      <name val="Arial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rgb="FFFF0000"/>
      <name val="Arial Narrow"/>
      <family val="2"/>
    </font>
    <font>
      <b/>
      <sz val="11"/>
      <color theme="1"/>
      <name val="Arial Narrow"/>
      <family val="2"/>
      <charset val="238"/>
    </font>
    <font>
      <i/>
      <sz val="11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 Narrow"/>
      <family val="2"/>
    </font>
    <font>
      <b/>
      <sz val="11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10"/>
      <color theme="1"/>
      <name val="Arial Narrow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9"/>
      </patternFill>
    </fill>
    <fill>
      <patternFill patternType="solid">
        <fgColor rgb="FF33CC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" fontId="6" fillId="5" borderId="4" applyNumberFormat="0" applyProtection="0">
      <alignment horizontal="left" vertical="center" indent="1" justifyLastLine="1"/>
    </xf>
    <xf numFmtId="0" fontId="6" fillId="8" borderId="4" applyNumberFormat="0" applyProtection="0">
      <alignment horizontal="left" vertical="center" indent="1" justifyLastLine="1"/>
    </xf>
    <xf numFmtId="0" fontId="6" fillId="11" borderId="4" applyNumberFormat="0" applyProtection="0">
      <alignment horizontal="left" vertical="center" indent="1" justifyLastLine="1"/>
    </xf>
  </cellStyleXfs>
  <cellXfs count="114">
    <xf numFmtId="0" fontId="0" fillId="0" borderId="0" xfId="0"/>
    <xf numFmtId="3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3" fontId="8" fillId="4" borderId="1" xfId="0" applyNumberFormat="1" applyFont="1" applyFill="1" applyBorder="1" applyAlignment="1">
      <alignment horizontal="right" vertical="center"/>
    </xf>
    <xf numFmtId="3" fontId="8" fillId="7" borderId="1" xfId="0" applyNumberFormat="1" applyFont="1" applyFill="1" applyBorder="1" applyAlignment="1">
      <alignment horizontal="right" vertical="center"/>
    </xf>
    <xf numFmtId="3" fontId="7" fillId="9" borderId="5" xfId="3" quotePrefix="1" applyNumberFormat="1" applyFont="1" applyFill="1" applyBorder="1" applyAlignment="1">
      <alignment horizontal="left" vertical="center"/>
    </xf>
    <xf numFmtId="0" fontId="8" fillId="9" borderId="1" xfId="0" applyFont="1" applyFill="1" applyBorder="1" applyAlignment="1">
      <alignment vertical="center" wrapText="1"/>
    </xf>
    <xf numFmtId="3" fontId="8" fillId="9" borderId="1" xfId="0" applyNumberFormat="1" applyFont="1" applyFill="1" applyBorder="1" applyAlignment="1">
      <alignment horizontal="right" vertical="center"/>
    </xf>
    <xf numFmtId="0" fontId="9" fillId="0" borderId="0" xfId="0" applyFont="1"/>
    <xf numFmtId="0" fontId="5" fillId="0" borderId="1" xfId="0" applyFont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3" fontId="9" fillId="3" borderId="1" xfId="0" applyNumberFormat="1" applyFont="1" applyFill="1" applyBorder="1" applyAlignment="1">
      <alignment horizontal="right" vertical="center"/>
    </xf>
    <xf numFmtId="0" fontId="8" fillId="9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/>
    </xf>
    <xf numFmtId="0" fontId="8" fillId="0" borderId="0" xfId="0" applyFont="1"/>
    <xf numFmtId="3" fontId="5" fillId="10" borderId="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/>
    </xf>
    <xf numFmtId="3" fontId="11" fillId="0" borderId="1" xfId="0" applyNumberFormat="1" applyFont="1" applyBorder="1" applyAlignment="1">
      <alignment horizontal="right" vertical="center"/>
    </xf>
    <xf numFmtId="0" fontId="10" fillId="0" borderId="0" xfId="0" applyFont="1"/>
    <xf numFmtId="3" fontId="8" fillId="12" borderId="1" xfId="0" applyNumberFormat="1" applyFont="1" applyFill="1" applyBorder="1" applyAlignment="1">
      <alignment horizontal="right" vertical="center"/>
    </xf>
    <xf numFmtId="49" fontId="5" fillId="12" borderId="1" xfId="0" applyNumberFormat="1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vertical="center" wrapText="1"/>
    </xf>
    <xf numFmtId="3" fontId="8" fillId="0" borderId="0" xfId="0" applyNumberFormat="1" applyFont="1" applyFill="1"/>
    <xf numFmtId="0" fontId="12" fillId="0" borderId="0" xfId="0" applyFont="1"/>
    <xf numFmtId="0" fontId="0" fillId="0" borderId="0" xfId="0" applyFill="1"/>
    <xf numFmtId="3" fontId="7" fillId="9" borderId="5" xfId="3" quotePrefix="1" applyNumberFormat="1" applyFont="1" applyFill="1" applyBorder="1" applyAlignment="1">
      <alignment horizontal="center" vertical="center"/>
    </xf>
    <xf numFmtId="0" fontId="7" fillId="6" borderId="1" xfId="2" quotePrefix="1" applyNumberFormat="1" applyFont="1" applyFill="1" applyBorder="1" applyAlignment="1">
      <alignment horizontal="center" vertical="center" wrapText="1" justifyLastLine="1"/>
    </xf>
    <xf numFmtId="3" fontId="9" fillId="0" borderId="0" xfId="0" applyNumberFormat="1" applyFont="1"/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7" fillId="5" borderId="1" xfId="2" quotePrefix="1" applyNumberFormat="1" applyFont="1" applyBorder="1" applyAlignment="1">
      <alignment horizontal="center" vertical="center" wrapText="1"/>
    </xf>
    <xf numFmtId="3" fontId="14" fillId="0" borderId="0" xfId="0" applyNumberFormat="1" applyFont="1" applyAlignment="1">
      <alignment vertical="top" wrapText="1"/>
    </xf>
    <xf numFmtId="3" fontId="14" fillId="0" borderId="0" xfId="0" applyNumberFormat="1" applyFont="1" applyFill="1" applyAlignment="1">
      <alignment vertical="top" wrapText="1"/>
    </xf>
    <xf numFmtId="0" fontId="15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3" fontId="15" fillId="0" borderId="0" xfId="0" applyNumberFormat="1" applyFont="1" applyAlignment="1">
      <alignment vertical="top" wrapText="1"/>
    </xf>
    <xf numFmtId="3" fontId="15" fillId="0" borderId="0" xfId="0" applyNumberFormat="1" applyFont="1" applyFill="1" applyAlignment="1">
      <alignment vertical="top" wrapText="1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3" fontId="8" fillId="0" borderId="0" xfId="0" applyNumberFormat="1" applyFont="1"/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3" fontId="5" fillId="9" borderId="1" xfId="0" applyNumberFormat="1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justify" vertical="top" wrapText="1"/>
    </xf>
    <xf numFmtId="3" fontId="0" fillId="0" borderId="0" xfId="0" applyNumberFormat="1" applyAlignment="1"/>
    <xf numFmtId="0" fontId="18" fillId="0" borderId="0" xfId="0" applyFont="1" applyFill="1" applyAlignment="1">
      <alignment horizontal="left"/>
    </xf>
    <xf numFmtId="3" fontId="17" fillId="0" borderId="0" xfId="0" applyNumberFormat="1" applyFont="1" applyFill="1" applyAlignment="1">
      <alignment horizontal="right" vertical="center"/>
    </xf>
    <xf numFmtId="3" fontId="17" fillId="0" borderId="0" xfId="0" applyNumberFormat="1" applyFont="1" applyFill="1" applyAlignment="1">
      <alignment vertical="top" wrapText="1"/>
    </xf>
    <xf numFmtId="0" fontId="17" fillId="0" borderId="0" xfId="0" applyNumberFormat="1" applyFont="1" applyFill="1" applyBorder="1" applyAlignment="1" applyProtection="1">
      <alignment vertical="top"/>
    </xf>
    <xf numFmtId="3" fontId="9" fillId="0" borderId="0" xfId="0" applyNumberFormat="1" applyFont="1" applyFill="1"/>
    <xf numFmtId="0" fontId="0" fillId="0" borderId="0" xfId="0" applyFont="1" applyFill="1"/>
    <xf numFmtId="0" fontId="15" fillId="0" borderId="1" xfId="0" applyFont="1" applyBorder="1" applyAlignment="1">
      <alignment horizontal="justify" vertical="top" wrapText="1"/>
    </xf>
    <xf numFmtId="3" fontId="0" fillId="0" borderId="0" xfId="0" applyNumberFormat="1" applyFill="1"/>
    <xf numFmtId="0" fontId="9" fillId="0" borderId="0" xfId="0" applyFont="1" applyFill="1"/>
    <xf numFmtId="4" fontId="9" fillId="0" borderId="0" xfId="0" applyNumberFormat="1" applyFont="1" applyFill="1"/>
    <xf numFmtId="0" fontId="0" fillId="0" borderId="0" xfId="0" applyAlignment="1"/>
    <xf numFmtId="0" fontId="5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justify" vertical="top" wrapText="1"/>
    </xf>
    <xf numFmtId="0" fontId="14" fillId="0" borderId="0" xfId="0" applyFont="1" applyFill="1" applyAlignment="1">
      <alignment vertical="top" wrapText="1"/>
    </xf>
    <xf numFmtId="0" fontId="15" fillId="0" borderId="0" xfId="0" applyFont="1" applyFill="1" applyAlignment="1">
      <alignment vertical="top" wrapText="1"/>
    </xf>
    <xf numFmtId="0" fontId="3" fillId="0" borderId="0" xfId="0" applyFont="1" applyFill="1" applyAlignment="1">
      <alignment wrapText="1"/>
    </xf>
    <xf numFmtId="0" fontId="8" fillId="0" borderId="0" xfId="0" applyFont="1" applyFill="1"/>
    <xf numFmtId="0" fontId="10" fillId="0" borderId="0" xfId="0" applyFont="1" applyFill="1"/>
    <xf numFmtId="0" fontId="9" fillId="0" borderId="0" xfId="0" applyFont="1" applyAlignment="1">
      <alignment wrapText="1"/>
    </xf>
    <xf numFmtId="0" fontId="19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7" fillId="6" borderId="2" xfId="2" quotePrefix="1" applyNumberFormat="1" applyFont="1" applyFill="1" applyBorder="1" applyAlignment="1">
      <alignment horizontal="center" vertical="center" wrapText="1" justifyLastLine="1"/>
    </xf>
    <xf numFmtId="0" fontId="7" fillId="6" borderId="3" xfId="2" quotePrefix="1" applyNumberFormat="1" applyFont="1" applyFill="1" applyBorder="1" applyAlignment="1">
      <alignment horizontal="center" vertical="center" wrapText="1" justifyLastLine="1"/>
    </xf>
    <xf numFmtId="0" fontId="5" fillId="10" borderId="7" xfId="0" applyFont="1" applyFill="1" applyBorder="1" applyAlignment="1">
      <alignment vertical="center"/>
    </xf>
    <xf numFmtId="0" fontId="5" fillId="10" borderId="6" xfId="0" applyFont="1" applyFill="1" applyBorder="1" applyAlignment="1">
      <alignment vertical="center"/>
    </xf>
    <xf numFmtId="0" fontId="13" fillId="0" borderId="0" xfId="0" applyFont="1" applyFill="1" applyAlignment="1">
      <alignment vertical="center" wrapText="1"/>
    </xf>
    <xf numFmtId="3" fontId="17" fillId="0" borderId="0" xfId="0" applyNumberFormat="1" applyFont="1" applyFill="1" applyAlignment="1">
      <alignment horizontal="center" vertical="top" wrapText="1"/>
    </xf>
    <xf numFmtId="0" fontId="17" fillId="0" borderId="0" xfId="0" applyNumberFormat="1" applyFont="1" applyFill="1" applyBorder="1" applyAlignment="1" applyProtection="1">
      <alignment horizontal="center" vertical="top"/>
    </xf>
    <xf numFmtId="0" fontId="8" fillId="6" borderId="7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7" fillId="5" borderId="2" xfId="2" quotePrefix="1" applyNumberFormat="1" applyFont="1" applyBorder="1" applyAlignment="1">
      <alignment horizontal="center" vertical="center" wrapText="1"/>
    </xf>
    <xf numFmtId="0" fontId="7" fillId="5" borderId="3" xfId="2" quotePrefix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10" borderId="1" xfId="0" applyFont="1" applyFill="1" applyBorder="1" applyAlignment="1">
      <alignment vertical="center"/>
    </xf>
    <xf numFmtId="0" fontId="3" fillId="0" borderId="0" xfId="0" applyFont="1" applyAlignment="1">
      <alignment horizontal="center" wrapText="1"/>
    </xf>
  </cellXfs>
  <cellStyles count="5">
    <cellStyle name="Normal" xfId="0" builtinId="0"/>
    <cellStyle name="Obično 2" xfId="1"/>
    <cellStyle name="SAPBEXchaText" xfId="2"/>
    <cellStyle name="SAPBEXHLevel1" xfId="4"/>
    <cellStyle name="SAPBEXHLevel2" xfId="3"/>
  </cellStyles>
  <dxfs count="0"/>
  <tableStyles count="0" defaultTableStyle="TableStyleMedium2" defaultPivotStyle="PivotStyleLight16"/>
  <colors>
    <mruColors>
      <color rgb="FFF9FB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328"/>
  <sheetViews>
    <sheetView tabSelected="1" view="pageBreakPreview" zoomScale="107" zoomScaleNormal="115" zoomScaleSheetLayoutView="107" workbookViewId="0">
      <pane ySplit="11" topLeftCell="A12" activePane="bottomLeft" state="frozen"/>
      <selection pane="bottomLeft" activeCell="J1" sqref="J1:K1048576"/>
    </sheetView>
  </sheetViews>
  <sheetFormatPr defaultRowHeight="15" x14ac:dyDescent="0.25"/>
  <cols>
    <col min="1" max="1" width="9.7109375" customWidth="1"/>
    <col min="2" max="2" width="38.7109375" customWidth="1"/>
    <col min="3" max="8" width="14.7109375" style="1" customWidth="1"/>
    <col min="9" max="9" width="10.85546875" customWidth="1"/>
    <col min="10" max="10" width="11.140625" customWidth="1"/>
    <col min="11" max="12" width="11.7109375" bestFit="1" customWidth="1"/>
    <col min="13" max="13" width="11.85546875" bestFit="1" customWidth="1"/>
  </cols>
  <sheetData>
    <row r="1" spans="1:14" ht="16.5" x14ac:dyDescent="0.25">
      <c r="A1" s="96" t="s">
        <v>61</v>
      </c>
      <c r="B1" s="96"/>
      <c r="C1" s="43"/>
      <c r="D1" s="43"/>
      <c r="E1" s="44"/>
      <c r="F1" s="45"/>
      <c r="G1" s="45"/>
      <c r="H1" s="46"/>
    </row>
    <row r="2" spans="1:14" ht="16.5" x14ac:dyDescent="0.25">
      <c r="A2" s="96" t="s">
        <v>106</v>
      </c>
      <c r="B2" s="96"/>
      <c r="C2" s="47"/>
      <c r="D2" s="47"/>
      <c r="E2" s="44"/>
      <c r="F2" s="45"/>
      <c r="G2" s="45"/>
      <c r="H2" s="45"/>
    </row>
    <row r="3" spans="1:14" ht="18" customHeight="1" x14ac:dyDescent="0.25">
      <c r="A3" s="102" t="s">
        <v>107</v>
      </c>
      <c r="B3" s="102"/>
      <c r="C3" s="47"/>
      <c r="D3" s="47"/>
      <c r="E3" s="48"/>
      <c r="F3" s="45"/>
      <c r="G3" s="45"/>
      <c r="H3" s="45"/>
    </row>
    <row r="4" spans="1:14" ht="16.5" x14ac:dyDescent="0.25">
      <c r="A4" s="49"/>
      <c r="B4" s="49"/>
      <c r="C4" s="47"/>
      <c r="D4" s="47"/>
      <c r="E4" s="48"/>
      <c r="F4" s="45"/>
      <c r="G4" s="45"/>
      <c r="H4" s="45"/>
    </row>
    <row r="5" spans="1:14" ht="18" x14ac:dyDescent="0.25">
      <c r="A5" s="97" t="s">
        <v>151</v>
      </c>
      <c r="B5" s="97"/>
      <c r="C5" s="97"/>
      <c r="D5" s="97"/>
      <c r="E5" s="97"/>
      <c r="F5" s="97"/>
      <c r="G5" s="97"/>
      <c r="H5" s="97"/>
    </row>
    <row r="6" spans="1:14" ht="18" x14ac:dyDescent="0.25">
      <c r="A6" s="97" t="s">
        <v>124</v>
      </c>
      <c r="B6" s="97"/>
      <c r="C6" s="97"/>
      <c r="D6" s="97"/>
      <c r="E6" s="97"/>
      <c r="F6" s="97"/>
      <c r="G6" s="97"/>
      <c r="H6" s="97"/>
    </row>
    <row r="7" spans="1:14" ht="18" x14ac:dyDescent="0.25">
      <c r="A7" s="97" t="s">
        <v>155</v>
      </c>
      <c r="B7" s="97"/>
      <c r="C7" s="97"/>
      <c r="D7" s="97"/>
      <c r="E7" s="97"/>
      <c r="F7" s="97"/>
      <c r="G7" s="97"/>
      <c r="H7" s="97"/>
    </row>
    <row r="8" spans="1:14" ht="18" customHeight="1" x14ac:dyDescent="0.25">
      <c r="A8" s="97" t="s">
        <v>119</v>
      </c>
      <c r="B8" s="97"/>
      <c r="C8" s="97"/>
      <c r="D8" s="97"/>
      <c r="E8" s="97"/>
      <c r="F8" s="97"/>
      <c r="G8" s="97"/>
      <c r="H8" s="97"/>
    </row>
    <row r="10" spans="1:14" s="11" customFormat="1" ht="43.5" customHeight="1" x14ac:dyDescent="0.2">
      <c r="A10" s="98" t="s">
        <v>51</v>
      </c>
      <c r="B10" s="98" t="s">
        <v>52</v>
      </c>
      <c r="C10" s="109" t="s">
        <v>148</v>
      </c>
      <c r="D10" s="105" t="s">
        <v>149</v>
      </c>
      <c r="E10" s="106"/>
      <c r="F10" s="107" t="s">
        <v>49</v>
      </c>
      <c r="G10" s="107" t="s">
        <v>55</v>
      </c>
      <c r="H10" s="109" t="s">
        <v>150</v>
      </c>
    </row>
    <row r="11" spans="1:14" s="11" customFormat="1" ht="22.5" customHeight="1" x14ac:dyDescent="0.2">
      <c r="A11" s="99"/>
      <c r="B11" s="99"/>
      <c r="C11" s="110"/>
      <c r="D11" s="42" t="s">
        <v>53</v>
      </c>
      <c r="E11" s="42" t="s">
        <v>54</v>
      </c>
      <c r="F11" s="108"/>
      <c r="G11" s="108"/>
      <c r="H11" s="110"/>
    </row>
    <row r="12" spans="1:14" s="11" customFormat="1" ht="12" customHeight="1" x14ac:dyDescent="0.2">
      <c r="A12" s="2"/>
      <c r="B12" s="2"/>
      <c r="C12" s="25">
        <v>1</v>
      </c>
      <c r="D12" s="25">
        <v>2</v>
      </c>
      <c r="E12" s="25">
        <v>3</v>
      </c>
      <c r="F12" s="25">
        <v>4</v>
      </c>
      <c r="G12" s="25">
        <v>5</v>
      </c>
      <c r="H12" s="25" t="s">
        <v>50</v>
      </c>
    </row>
    <row r="13" spans="1:14" s="26" customFormat="1" ht="24" customHeight="1" x14ac:dyDescent="0.2">
      <c r="A13" s="4" t="s">
        <v>110</v>
      </c>
      <c r="B13" s="5" t="s">
        <v>61</v>
      </c>
      <c r="C13" s="6">
        <f t="shared" ref="C13:H13" si="0">C14+C275</f>
        <v>50598314</v>
      </c>
      <c r="D13" s="6">
        <f t="shared" si="0"/>
        <v>5734230</v>
      </c>
      <c r="E13" s="6">
        <f t="shared" si="0"/>
        <v>5734230</v>
      </c>
      <c r="F13" s="6">
        <f t="shared" si="0"/>
        <v>0</v>
      </c>
      <c r="G13" s="6">
        <f t="shared" si="0"/>
        <v>0</v>
      </c>
      <c r="H13" s="6">
        <f t="shared" si="0"/>
        <v>50598314</v>
      </c>
      <c r="I13" s="54"/>
      <c r="J13" s="39"/>
      <c r="K13" s="54"/>
      <c r="L13" s="54"/>
      <c r="M13" s="54"/>
      <c r="N13" s="54"/>
    </row>
    <row r="14" spans="1:14" s="26" customFormat="1" ht="24" customHeight="1" x14ac:dyDescent="0.2">
      <c r="A14" s="32" t="s">
        <v>111</v>
      </c>
      <c r="B14" s="33" t="s">
        <v>61</v>
      </c>
      <c r="C14" s="31">
        <f t="shared" ref="C14:H14" si="1">C15+C85+C114+C148+C184+C189+C201+C241</f>
        <v>49511049</v>
      </c>
      <c r="D14" s="31">
        <f t="shared" si="1"/>
        <v>5415580</v>
      </c>
      <c r="E14" s="31">
        <f t="shared" si="1"/>
        <v>5702230</v>
      </c>
      <c r="F14" s="31">
        <f t="shared" si="1"/>
        <v>0</v>
      </c>
      <c r="G14" s="31">
        <f t="shared" si="1"/>
        <v>0</v>
      </c>
      <c r="H14" s="31">
        <f t="shared" si="1"/>
        <v>49797699</v>
      </c>
      <c r="I14" s="54"/>
      <c r="J14" s="39"/>
      <c r="K14" s="39"/>
    </row>
    <row r="15" spans="1:14" s="11" customFormat="1" ht="24" customHeight="1" x14ac:dyDescent="0.2">
      <c r="A15" s="8" t="s">
        <v>64</v>
      </c>
      <c r="B15" s="9" t="s">
        <v>1</v>
      </c>
      <c r="C15" s="10">
        <f>C16</f>
        <v>5011399</v>
      </c>
      <c r="D15" s="10">
        <f t="shared" ref="D15:H15" si="2">D16</f>
        <v>126450</v>
      </c>
      <c r="E15" s="10">
        <f t="shared" si="2"/>
        <v>4317100</v>
      </c>
      <c r="F15" s="10">
        <f t="shared" si="2"/>
        <v>0</v>
      </c>
      <c r="G15" s="10">
        <f t="shared" si="2"/>
        <v>0</v>
      </c>
      <c r="H15" s="10">
        <f t="shared" si="2"/>
        <v>9202049</v>
      </c>
      <c r="J15" s="70"/>
      <c r="K15" s="70"/>
    </row>
    <row r="16" spans="1:14" s="11" customFormat="1" ht="18" customHeight="1" x14ac:dyDescent="0.2">
      <c r="A16" s="100" t="s">
        <v>0</v>
      </c>
      <c r="B16" s="101"/>
      <c r="C16" s="27">
        <f>C17+C26+C59+C66+C69+C74+C82+C63</f>
        <v>5011399</v>
      </c>
      <c r="D16" s="27">
        <f t="shared" ref="D16:H16" si="3">D17+D26+D59+D66+D69+D74+D82+D63</f>
        <v>126450</v>
      </c>
      <c r="E16" s="27">
        <f t="shared" si="3"/>
        <v>4317100</v>
      </c>
      <c r="F16" s="27">
        <f t="shared" si="3"/>
        <v>0</v>
      </c>
      <c r="G16" s="27">
        <f t="shared" si="3"/>
        <v>0</v>
      </c>
      <c r="H16" s="27">
        <f t="shared" si="3"/>
        <v>9202049</v>
      </c>
      <c r="I16" s="39"/>
      <c r="J16" s="70"/>
      <c r="K16" s="70"/>
      <c r="L16" s="70"/>
      <c r="M16" s="74"/>
    </row>
    <row r="17" spans="1:13" s="11" customFormat="1" ht="12.75" x14ac:dyDescent="0.2">
      <c r="A17" s="77">
        <v>31</v>
      </c>
      <c r="B17" s="5" t="s">
        <v>138</v>
      </c>
      <c r="C17" s="6">
        <f>C18+C21+C23</f>
        <v>3659649</v>
      </c>
      <c r="D17" s="6">
        <f t="shared" ref="D17:H17" si="4">D18+D21+D23</f>
        <v>0</v>
      </c>
      <c r="E17" s="6">
        <f t="shared" si="4"/>
        <v>105500</v>
      </c>
      <c r="F17" s="6">
        <f t="shared" si="4"/>
        <v>0</v>
      </c>
      <c r="G17" s="6">
        <f t="shared" si="4"/>
        <v>0</v>
      </c>
      <c r="H17" s="6">
        <f t="shared" si="4"/>
        <v>3765149</v>
      </c>
      <c r="I17" s="39"/>
      <c r="J17" s="70"/>
      <c r="K17" s="70"/>
      <c r="L17" s="74"/>
      <c r="M17" s="74"/>
    </row>
    <row r="18" spans="1:13" s="11" customFormat="1" ht="12.75" x14ac:dyDescent="0.2">
      <c r="A18" s="12">
        <v>311</v>
      </c>
      <c r="B18" s="3" t="s">
        <v>2</v>
      </c>
      <c r="C18" s="13">
        <f t="shared" ref="C18" si="5">C19+C20</f>
        <v>2896549</v>
      </c>
      <c r="D18" s="13">
        <f t="shared" ref="D18:G18" si="6">D19+D20</f>
        <v>0</v>
      </c>
      <c r="E18" s="13">
        <f t="shared" si="6"/>
        <v>80850</v>
      </c>
      <c r="F18" s="13">
        <f t="shared" si="6"/>
        <v>0</v>
      </c>
      <c r="G18" s="13">
        <f t="shared" si="6"/>
        <v>0</v>
      </c>
      <c r="H18" s="13">
        <f>H19+H20</f>
        <v>2977399</v>
      </c>
      <c r="I18" s="39"/>
      <c r="J18" s="70"/>
      <c r="K18" s="70"/>
      <c r="L18" s="74"/>
      <c r="M18" s="74"/>
    </row>
    <row r="19" spans="1:13" s="11" customFormat="1" ht="12.75" x14ac:dyDescent="0.2">
      <c r="A19" s="2">
        <v>3111</v>
      </c>
      <c r="B19" s="14" t="s">
        <v>3</v>
      </c>
      <c r="C19" s="15">
        <v>2843449</v>
      </c>
      <c r="D19" s="16"/>
      <c r="E19" s="16">
        <v>60450</v>
      </c>
      <c r="F19" s="15"/>
      <c r="G19" s="15"/>
      <c r="H19" s="15">
        <f>C19-D19+E19-F19+G19</f>
        <v>2903899</v>
      </c>
      <c r="I19" s="39"/>
      <c r="J19" s="70"/>
      <c r="K19" s="74"/>
      <c r="L19" s="74"/>
      <c r="M19" s="74"/>
    </row>
    <row r="20" spans="1:13" s="11" customFormat="1" ht="12.75" x14ac:dyDescent="0.2">
      <c r="A20" s="2">
        <v>3113</v>
      </c>
      <c r="B20" s="14" t="s">
        <v>4</v>
      </c>
      <c r="C20" s="15">
        <v>53100</v>
      </c>
      <c r="D20" s="16"/>
      <c r="E20" s="16">
        <v>20400</v>
      </c>
      <c r="F20" s="16"/>
      <c r="G20" s="16"/>
      <c r="H20" s="15">
        <f t="shared" ref="H20" si="7">C20-D20+E20-F20+G20</f>
        <v>73500</v>
      </c>
      <c r="I20" s="39"/>
      <c r="J20" s="70"/>
      <c r="K20" s="75"/>
      <c r="L20" s="75"/>
      <c r="M20" s="75"/>
    </row>
    <row r="21" spans="1:13" s="11" customFormat="1" ht="12.75" x14ac:dyDescent="0.2">
      <c r="A21" s="12">
        <v>312</v>
      </c>
      <c r="B21" s="3" t="s">
        <v>5</v>
      </c>
      <c r="C21" s="13">
        <f t="shared" ref="C21:H21" si="8">C22</f>
        <v>132700</v>
      </c>
      <c r="D21" s="13">
        <f t="shared" si="8"/>
        <v>0</v>
      </c>
      <c r="E21" s="13">
        <f t="shared" si="8"/>
        <v>12000</v>
      </c>
      <c r="F21" s="13">
        <f t="shared" si="8"/>
        <v>0</v>
      </c>
      <c r="G21" s="13">
        <f t="shared" si="8"/>
        <v>0</v>
      </c>
      <c r="H21" s="13">
        <f t="shared" si="8"/>
        <v>144700</v>
      </c>
      <c r="I21" s="39"/>
      <c r="J21" s="70"/>
      <c r="K21" s="75"/>
      <c r="L21" s="75"/>
      <c r="M21" s="75"/>
    </row>
    <row r="22" spans="1:13" s="11" customFormat="1" ht="12.75" x14ac:dyDescent="0.2">
      <c r="A22" s="2">
        <v>3121</v>
      </c>
      <c r="B22" s="14" t="s">
        <v>5</v>
      </c>
      <c r="C22" s="15">
        <v>132700</v>
      </c>
      <c r="D22" s="16"/>
      <c r="E22" s="16">
        <v>12000</v>
      </c>
      <c r="F22" s="16"/>
      <c r="G22" s="16"/>
      <c r="H22" s="15">
        <f>C22-D22+E22-F22+G22</f>
        <v>144700</v>
      </c>
      <c r="I22" s="39"/>
      <c r="J22" s="70"/>
      <c r="K22" s="75"/>
      <c r="L22" s="75"/>
      <c r="M22" s="75"/>
    </row>
    <row r="23" spans="1:13" s="11" customFormat="1" ht="12.75" x14ac:dyDescent="0.2">
      <c r="A23" s="12">
        <v>313</v>
      </c>
      <c r="B23" s="3" t="s">
        <v>6</v>
      </c>
      <c r="C23" s="13">
        <f t="shared" ref="C23" si="9">C24+C25</f>
        <v>630400</v>
      </c>
      <c r="D23" s="13">
        <f t="shared" ref="D23:H23" si="10">D24+D25</f>
        <v>0</v>
      </c>
      <c r="E23" s="13">
        <f t="shared" si="10"/>
        <v>12650</v>
      </c>
      <c r="F23" s="13">
        <f t="shared" si="10"/>
        <v>0</v>
      </c>
      <c r="G23" s="13">
        <f t="shared" si="10"/>
        <v>0</v>
      </c>
      <c r="H23" s="13">
        <f t="shared" si="10"/>
        <v>643050</v>
      </c>
      <c r="I23" s="39"/>
      <c r="J23" s="70"/>
      <c r="K23" s="75"/>
      <c r="L23" s="75"/>
      <c r="M23" s="75"/>
    </row>
    <row r="24" spans="1:13" s="11" customFormat="1" ht="12.75" x14ac:dyDescent="0.2">
      <c r="A24" s="2">
        <v>3131</v>
      </c>
      <c r="B24" s="14" t="s">
        <v>7</v>
      </c>
      <c r="C24" s="15">
        <v>139350</v>
      </c>
      <c r="D24" s="16"/>
      <c r="E24" s="16">
        <v>4850</v>
      </c>
      <c r="F24" s="16"/>
      <c r="G24" s="16"/>
      <c r="H24" s="15">
        <f t="shared" ref="H24:H25" si="11">C24-D24+E24-F24+G24</f>
        <v>144200</v>
      </c>
      <c r="I24" s="39"/>
      <c r="J24" s="70"/>
      <c r="K24" s="75"/>
      <c r="L24" s="75"/>
      <c r="M24" s="75"/>
    </row>
    <row r="25" spans="1:13" s="11" customFormat="1" ht="12.75" x14ac:dyDescent="0.2">
      <c r="A25" s="2">
        <v>3132</v>
      </c>
      <c r="B25" s="14" t="s">
        <v>8</v>
      </c>
      <c r="C25" s="15">
        <v>491050</v>
      </c>
      <c r="D25" s="16"/>
      <c r="E25" s="16">
        <v>7800</v>
      </c>
      <c r="F25" s="16"/>
      <c r="G25" s="16"/>
      <c r="H25" s="15">
        <f t="shared" si="11"/>
        <v>498850</v>
      </c>
      <c r="I25" s="39"/>
      <c r="J25" s="70"/>
      <c r="K25" s="75"/>
      <c r="L25" s="75"/>
      <c r="M25" s="75"/>
    </row>
    <row r="26" spans="1:13" s="11" customFormat="1" ht="12.75" x14ac:dyDescent="0.2">
      <c r="A26" s="77">
        <v>32</v>
      </c>
      <c r="B26" s="5" t="s">
        <v>139</v>
      </c>
      <c r="C26" s="6">
        <f>C27+C32+C39+C49+C51</f>
        <v>1050200</v>
      </c>
      <c r="D26" s="6">
        <f t="shared" ref="D26:H26" si="12">D27+D32+D39+D49+D51</f>
        <v>45550</v>
      </c>
      <c r="E26" s="6">
        <f t="shared" si="12"/>
        <v>106850</v>
      </c>
      <c r="F26" s="6">
        <f t="shared" si="12"/>
        <v>0</v>
      </c>
      <c r="G26" s="6">
        <f t="shared" si="12"/>
        <v>0</v>
      </c>
      <c r="H26" s="6">
        <f t="shared" si="12"/>
        <v>1111500</v>
      </c>
      <c r="I26" s="39"/>
      <c r="J26" s="70"/>
      <c r="K26" s="75"/>
      <c r="L26" s="75"/>
      <c r="M26" s="75"/>
    </row>
    <row r="27" spans="1:13" s="11" customFormat="1" ht="12.75" x14ac:dyDescent="0.2">
      <c r="A27" s="12">
        <v>321</v>
      </c>
      <c r="B27" s="3" t="s">
        <v>9</v>
      </c>
      <c r="C27" s="13">
        <f t="shared" ref="C27" si="13">SUM(C28:C31)</f>
        <v>157700</v>
      </c>
      <c r="D27" s="13">
        <f t="shared" ref="D27:H27" si="14">SUM(D28:D31)</f>
        <v>9850</v>
      </c>
      <c r="E27" s="13">
        <f t="shared" si="14"/>
        <v>0</v>
      </c>
      <c r="F27" s="13">
        <f t="shared" si="14"/>
        <v>0</v>
      </c>
      <c r="G27" s="13">
        <f t="shared" si="14"/>
        <v>0</v>
      </c>
      <c r="H27" s="13">
        <f t="shared" si="14"/>
        <v>147850</v>
      </c>
      <c r="I27" s="39"/>
      <c r="J27" s="70"/>
      <c r="K27" s="75"/>
      <c r="L27" s="75"/>
      <c r="M27" s="75"/>
    </row>
    <row r="28" spans="1:13" s="11" customFormat="1" ht="12.75" x14ac:dyDescent="0.2">
      <c r="A28" s="2">
        <v>3211</v>
      </c>
      <c r="B28" s="14" t="s">
        <v>10</v>
      </c>
      <c r="C28" s="15">
        <v>23500</v>
      </c>
      <c r="D28" s="16"/>
      <c r="E28" s="16"/>
      <c r="F28" s="16"/>
      <c r="G28" s="16"/>
      <c r="H28" s="15">
        <f t="shared" ref="H28:H31" si="15">C28-D28+E28-F28+G28</f>
        <v>23500</v>
      </c>
      <c r="I28" s="39"/>
      <c r="J28" s="70"/>
      <c r="K28" s="75"/>
      <c r="L28" s="75"/>
      <c r="M28" s="75"/>
    </row>
    <row r="29" spans="1:13" s="11" customFormat="1" ht="12.75" x14ac:dyDescent="0.2">
      <c r="A29" s="2">
        <v>3212</v>
      </c>
      <c r="B29" s="14" t="s">
        <v>11</v>
      </c>
      <c r="C29" s="15">
        <v>126100</v>
      </c>
      <c r="D29" s="16">
        <v>9850</v>
      </c>
      <c r="E29" s="16"/>
      <c r="F29" s="16"/>
      <c r="G29" s="16"/>
      <c r="H29" s="15">
        <f t="shared" si="15"/>
        <v>116250</v>
      </c>
      <c r="I29" s="39"/>
      <c r="J29" s="70"/>
      <c r="K29" s="75"/>
      <c r="L29" s="75"/>
      <c r="M29" s="75"/>
    </row>
    <row r="30" spans="1:13" s="11" customFormat="1" ht="12.75" x14ac:dyDescent="0.2">
      <c r="A30" s="2">
        <v>3213</v>
      </c>
      <c r="B30" s="14" t="s">
        <v>12</v>
      </c>
      <c r="C30" s="15">
        <v>7950</v>
      </c>
      <c r="D30" s="16"/>
      <c r="E30" s="16"/>
      <c r="F30" s="16"/>
      <c r="G30" s="16"/>
      <c r="H30" s="15">
        <f t="shared" si="15"/>
        <v>7950</v>
      </c>
      <c r="I30" s="39"/>
      <c r="J30" s="70"/>
      <c r="K30" s="74"/>
      <c r="L30" s="75"/>
      <c r="M30" s="75"/>
    </row>
    <row r="31" spans="1:13" s="11" customFormat="1" ht="12.75" x14ac:dyDescent="0.2">
      <c r="A31" s="2">
        <v>3214</v>
      </c>
      <c r="B31" s="14" t="s">
        <v>62</v>
      </c>
      <c r="C31" s="15">
        <v>150</v>
      </c>
      <c r="D31" s="16"/>
      <c r="E31" s="16"/>
      <c r="F31" s="16"/>
      <c r="G31" s="16"/>
      <c r="H31" s="15">
        <f t="shared" si="15"/>
        <v>150</v>
      </c>
      <c r="I31" s="39"/>
      <c r="J31" s="70"/>
      <c r="K31" s="74"/>
      <c r="L31" s="75"/>
      <c r="M31" s="75"/>
    </row>
    <row r="32" spans="1:13" s="11" customFormat="1" ht="12.75" x14ac:dyDescent="0.2">
      <c r="A32" s="12">
        <v>322</v>
      </c>
      <c r="B32" s="3" t="s">
        <v>13</v>
      </c>
      <c r="C32" s="13">
        <f>SUM(C33:C38)</f>
        <v>255900</v>
      </c>
      <c r="D32" s="13">
        <f t="shared" ref="D32:H32" si="16">SUM(D33:D38)</f>
        <v>4500</v>
      </c>
      <c r="E32" s="13">
        <f t="shared" si="16"/>
        <v>0</v>
      </c>
      <c r="F32" s="13">
        <f t="shared" si="16"/>
        <v>0</v>
      </c>
      <c r="G32" s="13">
        <f t="shared" si="16"/>
        <v>0</v>
      </c>
      <c r="H32" s="13">
        <f t="shared" si="16"/>
        <v>251400</v>
      </c>
      <c r="I32" s="39"/>
      <c r="J32" s="70"/>
    </row>
    <row r="33" spans="1:10" s="11" customFormat="1" ht="12.75" x14ac:dyDescent="0.2">
      <c r="A33" s="2">
        <v>3221</v>
      </c>
      <c r="B33" s="14" t="s">
        <v>14</v>
      </c>
      <c r="C33" s="15">
        <v>27600</v>
      </c>
      <c r="D33" s="16"/>
      <c r="E33" s="16"/>
      <c r="F33" s="16"/>
      <c r="G33" s="16"/>
      <c r="H33" s="15">
        <f t="shared" ref="H33:H38" si="17">C33-D33+E33-F33+G33</f>
        <v>27600</v>
      </c>
      <c r="I33" s="39"/>
      <c r="J33" s="70"/>
    </row>
    <row r="34" spans="1:10" s="11" customFormat="1" ht="12.75" x14ac:dyDescent="0.2">
      <c r="A34" s="2">
        <v>3222</v>
      </c>
      <c r="B34" s="14" t="s">
        <v>95</v>
      </c>
      <c r="C34" s="15">
        <v>1350</v>
      </c>
      <c r="D34" s="16"/>
      <c r="E34" s="16"/>
      <c r="F34" s="16"/>
      <c r="G34" s="16"/>
      <c r="H34" s="15">
        <f t="shared" ref="H34" si="18">C34-D34+E34-F34+G34</f>
        <v>1350</v>
      </c>
      <c r="I34" s="39"/>
      <c r="J34" s="70"/>
    </row>
    <row r="35" spans="1:10" s="11" customFormat="1" ht="12.75" x14ac:dyDescent="0.2">
      <c r="A35" s="2">
        <v>3223</v>
      </c>
      <c r="B35" s="14" t="s">
        <v>16</v>
      </c>
      <c r="C35" s="15">
        <v>188550</v>
      </c>
      <c r="D35" s="16"/>
      <c r="E35" s="16"/>
      <c r="F35" s="16"/>
      <c r="G35" s="16"/>
      <c r="H35" s="15">
        <f t="shared" si="17"/>
        <v>188550</v>
      </c>
      <c r="I35" s="39"/>
      <c r="J35" s="70"/>
    </row>
    <row r="36" spans="1:10" s="11" customFormat="1" ht="12.75" x14ac:dyDescent="0.2">
      <c r="A36" s="2">
        <v>3224</v>
      </c>
      <c r="B36" s="14" t="s">
        <v>17</v>
      </c>
      <c r="C36" s="15">
        <v>11950</v>
      </c>
      <c r="D36" s="16">
        <v>4500</v>
      </c>
      <c r="E36" s="16"/>
      <c r="F36" s="16"/>
      <c r="G36" s="16"/>
      <c r="H36" s="15">
        <f t="shared" si="17"/>
        <v>7450</v>
      </c>
      <c r="I36" s="39"/>
      <c r="J36" s="70"/>
    </row>
    <row r="37" spans="1:10" s="11" customFormat="1" ht="12.75" x14ac:dyDescent="0.2">
      <c r="A37" s="2">
        <v>3225</v>
      </c>
      <c r="B37" s="14" t="s">
        <v>18</v>
      </c>
      <c r="C37" s="15">
        <v>21250</v>
      </c>
      <c r="D37" s="16"/>
      <c r="E37" s="16"/>
      <c r="F37" s="16"/>
      <c r="G37" s="16"/>
      <c r="H37" s="15">
        <f t="shared" si="17"/>
        <v>21250</v>
      </c>
      <c r="I37" s="39"/>
      <c r="J37" s="70"/>
    </row>
    <row r="38" spans="1:10" s="11" customFormat="1" ht="12.75" x14ac:dyDescent="0.2">
      <c r="A38" s="2">
        <v>3227</v>
      </c>
      <c r="B38" s="14" t="s">
        <v>19</v>
      </c>
      <c r="C38" s="15">
        <v>5200</v>
      </c>
      <c r="D38" s="16"/>
      <c r="E38" s="16"/>
      <c r="F38" s="16"/>
      <c r="G38" s="16"/>
      <c r="H38" s="15">
        <f t="shared" si="17"/>
        <v>5200</v>
      </c>
      <c r="I38" s="39"/>
      <c r="J38" s="70"/>
    </row>
    <row r="39" spans="1:10" s="11" customFormat="1" ht="12.75" x14ac:dyDescent="0.2">
      <c r="A39" s="12">
        <v>323</v>
      </c>
      <c r="B39" s="3" t="s">
        <v>20</v>
      </c>
      <c r="C39" s="13">
        <f t="shared" ref="C39" si="19">SUM(C40:C48)</f>
        <v>547900</v>
      </c>
      <c r="D39" s="13">
        <f t="shared" ref="D39:H39" si="20">SUM(D40:D48)</f>
        <v>22600</v>
      </c>
      <c r="E39" s="13">
        <f t="shared" si="20"/>
        <v>96650</v>
      </c>
      <c r="F39" s="13">
        <f t="shared" si="20"/>
        <v>0</v>
      </c>
      <c r="G39" s="13">
        <f t="shared" si="20"/>
        <v>0</v>
      </c>
      <c r="H39" s="13">
        <f t="shared" si="20"/>
        <v>621950</v>
      </c>
      <c r="I39" s="39"/>
      <c r="J39" s="70"/>
    </row>
    <row r="40" spans="1:10" s="11" customFormat="1" ht="12.75" x14ac:dyDescent="0.2">
      <c r="A40" s="2">
        <v>3231</v>
      </c>
      <c r="B40" s="14" t="s">
        <v>21</v>
      </c>
      <c r="C40" s="15">
        <v>84900</v>
      </c>
      <c r="D40" s="16"/>
      <c r="E40" s="15">
        <v>25000</v>
      </c>
      <c r="F40" s="16"/>
      <c r="G40" s="16"/>
      <c r="H40" s="15">
        <f t="shared" ref="H40:H48" si="21">C40-D40+E40-F40+G40</f>
        <v>109900</v>
      </c>
      <c r="I40" s="39"/>
      <c r="J40" s="70"/>
    </row>
    <row r="41" spans="1:10" s="11" customFormat="1" ht="12.75" x14ac:dyDescent="0.2">
      <c r="A41" s="2">
        <v>3232</v>
      </c>
      <c r="B41" s="14" t="s">
        <v>22</v>
      </c>
      <c r="C41" s="15">
        <v>160550</v>
      </c>
      <c r="D41" s="16"/>
      <c r="E41" s="16"/>
      <c r="F41" s="16"/>
      <c r="G41" s="16"/>
      <c r="H41" s="15">
        <f t="shared" si="21"/>
        <v>160550</v>
      </c>
      <c r="I41" s="39"/>
      <c r="J41" s="70"/>
    </row>
    <row r="42" spans="1:10" s="11" customFormat="1" ht="12.75" x14ac:dyDescent="0.2">
      <c r="A42" s="2">
        <v>3233</v>
      </c>
      <c r="B42" s="14" t="s">
        <v>23</v>
      </c>
      <c r="C42" s="15">
        <v>25750</v>
      </c>
      <c r="D42" s="16">
        <v>3000</v>
      </c>
      <c r="E42" s="16"/>
      <c r="F42" s="16"/>
      <c r="G42" s="16"/>
      <c r="H42" s="15">
        <f t="shared" si="21"/>
        <v>22750</v>
      </c>
      <c r="I42" s="39"/>
      <c r="J42" s="70"/>
    </row>
    <row r="43" spans="1:10" s="11" customFormat="1" ht="12.75" x14ac:dyDescent="0.2">
      <c r="A43" s="2">
        <v>3234</v>
      </c>
      <c r="B43" s="14" t="s">
        <v>24</v>
      </c>
      <c r="C43" s="15">
        <v>58950</v>
      </c>
      <c r="D43" s="16">
        <v>5600</v>
      </c>
      <c r="E43" s="16"/>
      <c r="F43" s="16"/>
      <c r="G43" s="16"/>
      <c r="H43" s="15">
        <f t="shared" si="21"/>
        <v>53350</v>
      </c>
      <c r="I43" s="39"/>
      <c r="J43" s="70"/>
    </row>
    <row r="44" spans="1:10" s="11" customFormat="1" ht="12.75" x14ac:dyDescent="0.2">
      <c r="A44" s="2">
        <v>3235</v>
      </c>
      <c r="B44" s="14" t="s">
        <v>25</v>
      </c>
      <c r="C44" s="15">
        <v>84900</v>
      </c>
      <c r="D44" s="16"/>
      <c r="E44" s="16"/>
      <c r="F44" s="16"/>
      <c r="G44" s="16"/>
      <c r="H44" s="15">
        <f t="shared" si="21"/>
        <v>84900</v>
      </c>
      <c r="I44" s="39"/>
      <c r="J44" s="70"/>
    </row>
    <row r="45" spans="1:10" s="11" customFormat="1" ht="12.75" x14ac:dyDescent="0.2">
      <c r="A45" s="2">
        <v>3236</v>
      </c>
      <c r="B45" s="14" t="s">
        <v>26</v>
      </c>
      <c r="C45" s="15">
        <v>6650</v>
      </c>
      <c r="D45" s="16"/>
      <c r="E45" s="16">
        <v>1600</v>
      </c>
      <c r="F45" s="16"/>
      <c r="G45" s="16"/>
      <c r="H45" s="15">
        <f t="shared" si="21"/>
        <v>8250</v>
      </c>
      <c r="I45" s="39"/>
      <c r="J45" s="70"/>
    </row>
    <row r="46" spans="1:10" s="11" customFormat="1" ht="12.75" x14ac:dyDescent="0.2">
      <c r="A46" s="2">
        <v>3237</v>
      </c>
      <c r="B46" s="14" t="s">
        <v>27</v>
      </c>
      <c r="C46" s="15">
        <v>16200</v>
      </c>
      <c r="D46" s="16"/>
      <c r="E46" s="16">
        <v>15650</v>
      </c>
      <c r="F46" s="16"/>
      <c r="G46" s="16"/>
      <c r="H46" s="15">
        <f t="shared" si="21"/>
        <v>31850</v>
      </c>
      <c r="I46" s="39"/>
      <c r="J46" s="70"/>
    </row>
    <row r="47" spans="1:10" s="11" customFormat="1" ht="12.75" x14ac:dyDescent="0.2">
      <c r="A47" s="2">
        <v>3238</v>
      </c>
      <c r="B47" s="14" t="s">
        <v>63</v>
      </c>
      <c r="C47" s="15">
        <v>27900</v>
      </c>
      <c r="D47" s="16">
        <v>14000</v>
      </c>
      <c r="E47" s="16"/>
      <c r="F47" s="16"/>
      <c r="G47" s="16"/>
      <c r="H47" s="15">
        <f t="shared" si="21"/>
        <v>13900</v>
      </c>
      <c r="I47" s="39"/>
      <c r="J47" s="70"/>
    </row>
    <row r="48" spans="1:10" s="11" customFormat="1" ht="12.75" x14ac:dyDescent="0.2">
      <c r="A48" s="2">
        <v>3239</v>
      </c>
      <c r="B48" s="14" t="s">
        <v>28</v>
      </c>
      <c r="C48" s="15">
        <v>82100</v>
      </c>
      <c r="D48" s="16"/>
      <c r="E48" s="16">
        <v>54400</v>
      </c>
      <c r="F48" s="16"/>
      <c r="G48" s="16"/>
      <c r="H48" s="15">
        <f t="shared" si="21"/>
        <v>136500</v>
      </c>
      <c r="I48" s="39"/>
      <c r="J48" s="70"/>
    </row>
    <row r="49" spans="1:10" s="11" customFormat="1" ht="15" customHeight="1" x14ac:dyDescent="0.2">
      <c r="A49" s="12">
        <v>324</v>
      </c>
      <c r="B49" s="3" t="s">
        <v>29</v>
      </c>
      <c r="C49" s="17">
        <f t="shared" ref="C49:H49" si="22">C50</f>
        <v>4800</v>
      </c>
      <c r="D49" s="17">
        <f t="shared" si="22"/>
        <v>0</v>
      </c>
      <c r="E49" s="17">
        <f t="shared" si="22"/>
        <v>1900</v>
      </c>
      <c r="F49" s="17">
        <f t="shared" si="22"/>
        <v>0</v>
      </c>
      <c r="G49" s="17">
        <f t="shared" si="22"/>
        <v>0</v>
      </c>
      <c r="H49" s="17">
        <f t="shared" si="22"/>
        <v>6700</v>
      </c>
      <c r="I49" s="39"/>
      <c r="J49" s="70"/>
    </row>
    <row r="50" spans="1:10" s="11" customFormat="1" ht="12.75" x14ac:dyDescent="0.2">
      <c r="A50" s="2">
        <v>3241</v>
      </c>
      <c r="B50" s="14" t="s">
        <v>29</v>
      </c>
      <c r="C50" s="15">
        <v>4800</v>
      </c>
      <c r="D50" s="16"/>
      <c r="E50" s="16">
        <v>1900</v>
      </c>
      <c r="F50" s="16"/>
      <c r="G50" s="16"/>
      <c r="H50" s="15">
        <f>C50-D50+E50-F50+G50</f>
        <v>6700</v>
      </c>
      <c r="I50" s="39"/>
      <c r="J50" s="70"/>
    </row>
    <row r="51" spans="1:10" s="11" customFormat="1" ht="12.75" x14ac:dyDescent="0.2">
      <c r="A51" s="12">
        <v>329</v>
      </c>
      <c r="B51" s="3" t="s">
        <v>30</v>
      </c>
      <c r="C51" s="17">
        <f t="shared" ref="C51" si="23">SUM(C52:C58)</f>
        <v>83900</v>
      </c>
      <c r="D51" s="17">
        <f t="shared" ref="D51:H51" si="24">SUM(D52:D58)</f>
        <v>8600</v>
      </c>
      <c r="E51" s="17">
        <f t="shared" si="24"/>
        <v>8300</v>
      </c>
      <c r="F51" s="17">
        <f t="shared" si="24"/>
        <v>0</v>
      </c>
      <c r="G51" s="17">
        <f t="shared" si="24"/>
        <v>0</v>
      </c>
      <c r="H51" s="17">
        <f t="shared" si="24"/>
        <v>83600</v>
      </c>
      <c r="I51" s="39"/>
      <c r="J51" s="70"/>
    </row>
    <row r="52" spans="1:10" s="11" customFormat="1" ht="12.75" x14ac:dyDescent="0.2">
      <c r="A52" s="2">
        <v>3291</v>
      </c>
      <c r="B52" s="18" t="s">
        <v>31</v>
      </c>
      <c r="C52" s="15">
        <v>41150</v>
      </c>
      <c r="D52" s="16">
        <v>5000</v>
      </c>
      <c r="E52" s="16"/>
      <c r="F52" s="16"/>
      <c r="G52" s="16"/>
      <c r="H52" s="15">
        <f t="shared" ref="H52:H58" si="25">C52-D52+E52-F52+G52</f>
        <v>36150</v>
      </c>
      <c r="I52" s="39"/>
      <c r="J52" s="70"/>
    </row>
    <row r="53" spans="1:10" s="11" customFormat="1" ht="12.75" x14ac:dyDescent="0.2">
      <c r="A53" s="2">
        <v>3292</v>
      </c>
      <c r="B53" s="14" t="s">
        <v>32</v>
      </c>
      <c r="C53" s="15">
        <v>10650</v>
      </c>
      <c r="D53" s="16"/>
      <c r="E53" s="16">
        <v>700</v>
      </c>
      <c r="F53" s="16"/>
      <c r="G53" s="16"/>
      <c r="H53" s="15">
        <f t="shared" si="25"/>
        <v>11350</v>
      </c>
      <c r="I53" s="39"/>
      <c r="J53" s="70"/>
    </row>
    <row r="54" spans="1:10" s="11" customFormat="1" ht="12.75" x14ac:dyDescent="0.2">
      <c r="A54" s="19">
        <v>3293</v>
      </c>
      <c r="B54" s="20" t="s">
        <v>33</v>
      </c>
      <c r="C54" s="15">
        <v>10850</v>
      </c>
      <c r="D54" s="16"/>
      <c r="E54" s="16">
        <v>7600</v>
      </c>
      <c r="F54" s="16"/>
      <c r="G54" s="16"/>
      <c r="H54" s="15">
        <f t="shared" si="25"/>
        <v>18450</v>
      </c>
      <c r="I54" s="39"/>
      <c r="J54" s="70"/>
    </row>
    <row r="55" spans="1:10" s="11" customFormat="1" ht="12.75" x14ac:dyDescent="0.2">
      <c r="A55" s="2">
        <v>3294</v>
      </c>
      <c r="B55" s="14" t="s">
        <v>34</v>
      </c>
      <c r="C55" s="15">
        <v>650</v>
      </c>
      <c r="D55" s="16"/>
      <c r="E55" s="16"/>
      <c r="F55" s="16"/>
      <c r="G55" s="16"/>
      <c r="H55" s="15">
        <f t="shared" si="25"/>
        <v>650</v>
      </c>
      <c r="I55" s="39"/>
      <c r="J55" s="70"/>
    </row>
    <row r="56" spans="1:10" s="11" customFormat="1" ht="12.75" x14ac:dyDescent="0.2">
      <c r="A56" s="2">
        <v>3295</v>
      </c>
      <c r="B56" s="14" t="s">
        <v>35</v>
      </c>
      <c r="C56" s="15">
        <v>13900</v>
      </c>
      <c r="D56" s="16"/>
      <c r="E56" s="16"/>
      <c r="F56" s="16"/>
      <c r="G56" s="16"/>
      <c r="H56" s="15">
        <f t="shared" ref="H56" si="26">C56-D56+E56-F56+G56</f>
        <v>13900</v>
      </c>
      <c r="I56" s="39"/>
      <c r="J56" s="70"/>
    </row>
    <row r="57" spans="1:10" s="11" customFormat="1" ht="12.75" x14ac:dyDescent="0.2">
      <c r="A57" s="2">
        <v>3296</v>
      </c>
      <c r="B57" s="14" t="s">
        <v>108</v>
      </c>
      <c r="C57" s="15">
        <v>5350</v>
      </c>
      <c r="D57" s="16">
        <v>3600</v>
      </c>
      <c r="E57" s="16"/>
      <c r="F57" s="16"/>
      <c r="G57" s="16"/>
      <c r="H57" s="15">
        <f t="shared" si="25"/>
        <v>1750</v>
      </c>
      <c r="I57" s="39"/>
      <c r="J57" s="70"/>
    </row>
    <row r="58" spans="1:10" s="11" customFormat="1" ht="12.75" x14ac:dyDescent="0.2">
      <c r="A58" s="2">
        <v>3299</v>
      </c>
      <c r="B58" s="14" t="s">
        <v>30</v>
      </c>
      <c r="C58" s="15">
        <v>1350</v>
      </c>
      <c r="D58" s="16"/>
      <c r="E58" s="16"/>
      <c r="F58" s="16"/>
      <c r="G58" s="16"/>
      <c r="H58" s="15">
        <f t="shared" si="25"/>
        <v>1350</v>
      </c>
      <c r="I58" s="39"/>
      <c r="J58" s="70"/>
    </row>
    <row r="59" spans="1:10" s="11" customFormat="1" ht="12.75" x14ac:dyDescent="0.2">
      <c r="A59" s="77">
        <v>34</v>
      </c>
      <c r="B59" s="5" t="s">
        <v>140</v>
      </c>
      <c r="C59" s="6">
        <f>C60</f>
        <v>550</v>
      </c>
      <c r="D59" s="6">
        <f t="shared" ref="D59:H59" si="27">D60</f>
        <v>300</v>
      </c>
      <c r="E59" s="6">
        <f t="shared" si="27"/>
        <v>0</v>
      </c>
      <c r="F59" s="6">
        <f t="shared" si="27"/>
        <v>0</v>
      </c>
      <c r="G59" s="6">
        <f t="shared" si="27"/>
        <v>0</v>
      </c>
      <c r="H59" s="6">
        <f t="shared" si="27"/>
        <v>250</v>
      </c>
      <c r="I59" s="39"/>
      <c r="J59" s="70"/>
    </row>
    <row r="60" spans="1:10" s="11" customFormat="1" ht="12.75" x14ac:dyDescent="0.2">
      <c r="A60" s="12">
        <v>343</v>
      </c>
      <c r="B60" s="3" t="s">
        <v>36</v>
      </c>
      <c r="C60" s="17">
        <f t="shared" ref="C60" si="28">SUM(C61:C62)</f>
        <v>550</v>
      </c>
      <c r="D60" s="17">
        <f t="shared" ref="D60:H60" si="29">SUM(D61:D62)</f>
        <v>300</v>
      </c>
      <c r="E60" s="17">
        <f t="shared" si="29"/>
        <v>0</v>
      </c>
      <c r="F60" s="17">
        <f t="shared" si="29"/>
        <v>0</v>
      </c>
      <c r="G60" s="17">
        <f t="shared" si="29"/>
        <v>0</v>
      </c>
      <c r="H60" s="17">
        <f t="shared" si="29"/>
        <v>250</v>
      </c>
      <c r="I60" s="39"/>
      <c r="J60" s="70"/>
    </row>
    <row r="61" spans="1:10" s="11" customFormat="1" ht="12.75" x14ac:dyDescent="0.2">
      <c r="A61" s="2">
        <v>3431</v>
      </c>
      <c r="B61" s="14" t="s">
        <v>37</v>
      </c>
      <c r="C61" s="15">
        <v>400</v>
      </c>
      <c r="D61" s="16">
        <v>300</v>
      </c>
      <c r="E61" s="16"/>
      <c r="F61" s="16"/>
      <c r="G61" s="16"/>
      <c r="H61" s="15">
        <f t="shared" ref="H61:H62" si="30">C61-D61+E61-F61+G61</f>
        <v>100</v>
      </c>
      <c r="I61" s="39"/>
      <c r="J61" s="70"/>
    </row>
    <row r="62" spans="1:10" s="11" customFormat="1" ht="12.75" x14ac:dyDescent="0.2">
      <c r="A62" s="2">
        <v>3433</v>
      </c>
      <c r="B62" s="14" t="s">
        <v>38</v>
      </c>
      <c r="C62" s="15">
        <v>150</v>
      </c>
      <c r="D62" s="16"/>
      <c r="E62" s="16"/>
      <c r="F62" s="16"/>
      <c r="G62" s="16"/>
      <c r="H62" s="15">
        <f t="shared" si="30"/>
        <v>150</v>
      </c>
      <c r="I62" s="39"/>
      <c r="J62" s="70"/>
    </row>
    <row r="63" spans="1:10" s="11" customFormat="1" ht="25.5" x14ac:dyDescent="0.2">
      <c r="A63" s="77">
        <v>36</v>
      </c>
      <c r="B63" s="5" t="s">
        <v>146</v>
      </c>
      <c r="C63" s="6">
        <f>C64</f>
        <v>0</v>
      </c>
      <c r="D63" s="6">
        <f t="shared" ref="D63:H63" si="31">D64</f>
        <v>0</v>
      </c>
      <c r="E63" s="6">
        <f t="shared" si="31"/>
        <v>4100000</v>
      </c>
      <c r="F63" s="6">
        <f t="shared" si="31"/>
        <v>0</v>
      </c>
      <c r="G63" s="6">
        <f t="shared" si="31"/>
        <v>0</v>
      </c>
      <c r="H63" s="6">
        <f t="shared" si="31"/>
        <v>4100000</v>
      </c>
      <c r="I63" s="39"/>
      <c r="J63" s="70"/>
    </row>
    <row r="64" spans="1:10" s="11" customFormat="1" ht="12.75" x14ac:dyDescent="0.2">
      <c r="A64" s="40">
        <v>366</v>
      </c>
      <c r="B64" s="56" t="s">
        <v>103</v>
      </c>
      <c r="C64" s="17">
        <f t="shared" ref="C64:H64" si="32">C65</f>
        <v>0</v>
      </c>
      <c r="D64" s="17">
        <f t="shared" si="32"/>
        <v>0</v>
      </c>
      <c r="E64" s="17">
        <f t="shared" si="32"/>
        <v>4100000</v>
      </c>
      <c r="F64" s="17">
        <f t="shared" si="32"/>
        <v>0</v>
      </c>
      <c r="G64" s="17">
        <f t="shared" si="32"/>
        <v>0</v>
      </c>
      <c r="H64" s="17">
        <f t="shared" si="32"/>
        <v>4100000</v>
      </c>
      <c r="I64" s="39"/>
      <c r="J64" s="70"/>
    </row>
    <row r="65" spans="1:10" s="11" customFormat="1" ht="25.5" x14ac:dyDescent="0.2">
      <c r="A65" s="41">
        <v>3661</v>
      </c>
      <c r="B65" s="56" t="s">
        <v>104</v>
      </c>
      <c r="C65" s="16">
        <v>0</v>
      </c>
      <c r="D65" s="16"/>
      <c r="E65" s="16">
        <v>4100000</v>
      </c>
      <c r="F65" s="16"/>
      <c r="G65" s="16"/>
      <c r="H65" s="15">
        <f>C65-D65+E65-F65+G65</f>
        <v>4100000</v>
      </c>
      <c r="I65" s="39"/>
      <c r="J65" s="70"/>
    </row>
    <row r="66" spans="1:10" s="11" customFormat="1" ht="25.5" x14ac:dyDescent="0.2">
      <c r="A66" s="77">
        <v>37</v>
      </c>
      <c r="B66" s="5" t="s">
        <v>141</v>
      </c>
      <c r="C66" s="6">
        <f>C67</f>
        <v>2650</v>
      </c>
      <c r="D66" s="6">
        <f t="shared" ref="D66:H66" si="33">D67</f>
        <v>2650</v>
      </c>
      <c r="E66" s="6">
        <f t="shared" si="33"/>
        <v>0</v>
      </c>
      <c r="F66" s="6">
        <f t="shared" si="33"/>
        <v>0</v>
      </c>
      <c r="G66" s="6">
        <f t="shared" si="33"/>
        <v>0</v>
      </c>
      <c r="H66" s="6">
        <f t="shared" si="33"/>
        <v>0</v>
      </c>
      <c r="I66" s="39"/>
      <c r="J66" s="70"/>
    </row>
    <row r="67" spans="1:10" s="11" customFormat="1" ht="25.5" x14ac:dyDescent="0.2">
      <c r="A67" s="12">
        <v>372</v>
      </c>
      <c r="B67" s="3" t="s">
        <v>115</v>
      </c>
      <c r="C67" s="17">
        <f t="shared" ref="C67:H72" si="34">C68</f>
        <v>2650</v>
      </c>
      <c r="D67" s="17">
        <f t="shared" si="34"/>
        <v>2650</v>
      </c>
      <c r="E67" s="17">
        <f t="shared" si="34"/>
        <v>0</v>
      </c>
      <c r="F67" s="17">
        <f t="shared" si="34"/>
        <v>0</v>
      </c>
      <c r="G67" s="17">
        <f t="shared" si="34"/>
        <v>0</v>
      </c>
      <c r="H67" s="17">
        <f t="shared" si="34"/>
        <v>0</v>
      </c>
      <c r="I67" s="39"/>
      <c r="J67" s="70"/>
    </row>
    <row r="68" spans="1:10" s="11" customFormat="1" ht="12.75" x14ac:dyDescent="0.2">
      <c r="A68" s="2">
        <v>3721</v>
      </c>
      <c r="B68" s="14" t="s">
        <v>109</v>
      </c>
      <c r="C68" s="16">
        <v>2650</v>
      </c>
      <c r="D68" s="16">
        <v>2650</v>
      </c>
      <c r="E68" s="16"/>
      <c r="F68" s="16"/>
      <c r="G68" s="16"/>
      <c r="H68" s="15">
        <f>C68-D68+E68-F68+G68</f>
        <v>0</v>
      </c>
      <c r="I68" s="39"/>
      <c r="J68" s="70"/>
    </row>
    <row r="69" spans="1:10" s="11" customFormat="1" ht="12.75" x14ac:dyDescent="0.2">
      <c r="A69" s="77">
        <v>38</v>
      </c>
      <c r="B69" s="5" t="s">
        <v>142</v>
      </c>
      <c r="C69" s="6">
        <f>C70+C72</f>
        <v>5450</v>
      </c>
      <c r="D69" s="6">
        <f t="shared" ref="D69:H69" si="35">D70+D72</f>
        <v>850</v>
      </c>
      <c r="E69" s="6">
        <f t="shared" si="35"/>
        <v>3500</v>
      </c>
      <c r="F69" s="6">
        <f t="shared" si="35"/>
        <v>0</v>
      </c>
      <c r="G69" s="6">
        <f t="shared" si="35"/>
        <v>0</v>
      </c>
      <c r="H69" s="6">
        <f t="shared" si="35"/>
        <v>8100</v>
      </c>
      <c r="I69" s="39"/>
      <c r="J69" s="70"/>
    </row>
    <row r="70" spans="1:10" s="11" customFormat="1" ht="12.75" x14ac:dyDescent="0.2">
      <c r="A70" s="12">
        <v>381</v>
      </c>
      <c r="B70" s="3" t="s">
        <v>70</v>
      </c>
      <c r="C70" s="17">
        <f t="shared" si="34"/>
        <v>4100</v>
      </c>
      <c r="D70" s="17">
        <f t="shared" si="34"/>
        <v>0</v>
      </c>
      <c r="E70" s="17">
        <f t="shared" si="34"/>
        <v>3500</v>
      </c>
      <c r="F70" s="17">
        <f t="shared" si="34"/>
        <v>0</v>
      </c>
      <c r="G70" s="17">
        <f t="shared" si="34"/>
        <v>0</v>
      </c>
      <c r="H70" s="17">
        <f t="shared" si="34"/>
        <v>7600</v>
      </c>
      <c r="I70" s="39"/>
      <c r="J70" s="70"/>
    </row>
    <row r="71" spans="1:10" s="11" customFormat="1" ht="12.75" x14ac:dyDescent="0.2">
      <c r="A71" s="2">
        <v>3811</v>
      </c>
      <c r="B71" s="14" t="s">
        <v>121</v>
      </c>
      <c r="C71" s="15">
        <v>4100</v>
      </c>
      <c r="D71" s="16"/>
      <c r="E71" s="16">
        <v>3500</v>
      </c>
      <c r="F71" s="16"/>
      <c r="G71" s="16"/>
      <c r="H71" s="15">
        <f>C71-D71+E71-F71+G71</f>
        <v>7600</v>
      </c>
      <c r="I71" s="39"/>
      <c r="J71" s="70"/>
    </row>
    <row r="72" spans="1:10" s="11" customFormat="1" ht="12.75" x14ac:dyDescent="0.2">
      <c r="A72" s="12">
        <v>383</v>
      </c>
      <c r="B72" s="3" t="s">
        <v>40</v>
      </c>
      <c r="C72" s="17">
        <f t="shared" si="34"/>
        <v>1350</v>
      </c>
      <c r="D72" s="17">
        <f t="shared" si="34"/>
        <v>850</v>
      </c>
      <c r="E72" s="17">
        <f t="shared" si="34"/>
        <v>0</v>
      </c>
      <c r="F72" s="17">
        <f t="shared" si="34"/>
        <v>0</v>
      </c>
      <c r="G72" s="17">
        <f t="shared" si="34"/>
        <v>0</v>
      </c>
      <c r="H72" s="17">
        <f t="shared" si="34"/>
        <v>500</v>
      </c>
      <c r="I72" s="39"/>
      <c r="J72" s="70"/>
    </row>
    <row r="73" spans="1:10" s="11" customFormat="1" ht="12.75" x14ac:dyDescent="0.2">
      <c r="A73" s="2">
        <v>3831</v>
      </c>
      <c r="B73" s="14" t="s">
        <v>65</v>
      </c>
      <c r="C73" s="15">
        <v>1350</v>
      </c>
      <c r="D73" s="16">
        <v>850</v>
      </c>
      <c r="E73" s="16"/>
      <c r="F73" s="16"/>
      <c r="G73" s="16"/>
      <c r="H73" s="15">
        <f>C73-D73+E73-F73+G73</f>
        <v>500</v>
      </c>
      <c r="I73" s="39"/>
      <c r="J73" s="70"/>
    </row>
    <row r="74" spans="1:10" s="11" customFormat="1" ht="25.5" x14ac:dyDescent="0.2">
      <c r="A74" s="77">
        <v>42</v>
      </c>
      <c r="B74" s="5" t="s">
        <v>143</v>
      </c>
      <c r="C74" s="6">
        <f>C75+C80</f>
        <v>242900</v>
      </c>
      <c r="D74" s="6">
        <f t="shared" ref="D74:H74" si="36">D75+D80</f>
        <v>27100</v>
      </c>
      <c r="E74" s="6">
        <f t="shared" si="36"/>
        <v>1250</v>
      </c>
      <c r="F74" s="6">
        <f t="shared" si="36"/>
        <v>0</v>
      </c>
      <c r="G74" s="6">
        <f t="shared" si="36"/>
        <v>0</v>
      </c>
      <c r="H74" s="6">
        <f t="shared" si="36"/>
        <v>217050</v>
      </c>
      <c r="I74" s="39"/>
      <c r="J74" s="70"/>
    </row>
    <row r="75" spans="1:10" s="11" customFormat="1" ht="12.75" x14ac:dyDescent="0.2">
      <c r="A75" s="12">
        <v>422</v>
      </c>
      <c r="B75" s="3" t="s">
        <v>41</v>
      </c>
      <c r="C75" s="17">
        <f>SUM(C76:C79)</f>
        <v>43800</v>
      </c>
      <c r="D75" s="17">
        <f>SUM(D76:D79)</f>
        <v>8000</v>
      </c>
      <c r="E75" s="17">
        <f t="shared" ref="E75:H75" si="37">SUM(E76:E79)</f>
        <v>1250</v>
      </c>
      <c r="F75" s="17">
        <f t="shared" si="37"/>
        <v>0</v>
      </c>
      <c r="G75" s="17">
        <f t="shared" si="37"/>
        <v>0</v>
      </c>
      <c r="H75" s="17">
        <f t="shared" si="37"/>
        <v>37050</v>
      </c>
      <c r="I75" s="39"/>
      <c r="J75" s="70"/>
    </row>
    <row r="76" spans="1:10" s="11" customFormat="1" ht="12.75" x14ac:dyDescent="0.2">
      <c r="A76" s="2">
        <v>4221</v>
      </c>
      <c r="B76" s="14" t="s">
        <v>42</v>
      </c>
      <c r="C76" s="16">
        <v>22550</v>
      </c>
      <c r="D76" s="15"/>
      <c r="E76" s="16">
        <v>1250</v>
      </c>
      <c r="F76" s="16"/>
      <c r="G76" s="16"/>
      <c r="H76" s="15">
        <f t="shared" ref="H76:H81" si="38">C76-D76+E76-F76+G76</f>
        <v>23800</v>
      </c>
      <c r="I76" s="39"/>
      <c r="J76" s="70"/>
    </row>
    <row r="77" spans="1:10" s="11" customFormat="1" ht="12.75" x14ac:dyDescent="0.2">
      <c r="A77" s="2">
        <v>4222</v>
      </c>
      <c r="B77" s="14" t="s">
        <v>43</v>
      </c>
      <c r="C77" s="16">
        <v>6650</v>
      </c>
      <c r="D77" s="16">
        <v>3000</v>
      </c>
      <c r="E77" s="16"/>
      <c r="F77" s="16"/>
      <c r="G77" s="16"/>
      <c r="H77" s="15">
        <f t="shared" si="38"/>
        <v>3650</v>
      </c>
      <c r="I77" s="39"/>
      <c r="J77" s="70"/>
    </row>
    <row r="78" spans="1:10" s="11" customFormat="1" ht="12.75" x14ac:dyDescent="0.2">
      <c r="A78" s="2">
        <v>4223</v>
      </c>
      <c r="B78" s="14" t="s">
        <v>44</v>
      </c>
      <c r="C78" s="16">
        <v>11950</v>
      </c>
      <c r="D78" s="16">
        <v>5000</v>
      </c>
      <c r="E78" s="16"/>
      <c r="F78" s="16"/>
      <c r="G78" s="16"/>
      <c r="H78" s="15">
        <f t="shared" si="38"/>
        <v>6950</v>
      </c>
      <c r="I78" s="39"/>
      <c r="J78" s="70"/>
    </row>
    <row r="79" spans="1:10" s="11" customFormat="1" ht="12.75" x14ac:dyDescent="0.2">
      <c r="A79" s="2">
        <v>4227</v>
      </c>
      <c r="B79" s="14" t="s">
        <v>45</v>
      </c>
      <c r="C79" s="16">
        <v>2650</v>
      </c>
      <c r="D79" s="16"/>
      <c r="E79" s="16"/>
      <c r="F79" s="16"/>
      <c r="G79" s="16"/>
      <c r="H79" s="15">
        <f t="shared" si="38"/>
        <v>2650</v>
      </c>
      <c r="I79" s="39"/>
      <c r="J79" s="70"/>
    </row>
    <row r="80" spans="1:10" x14ac:dyDescent="0.25">
      <c r="A80" s="12">
        <v>423</v>
      </c>
      <c r="B80" s="3" t="s">
        <v>46</v>
      </c>
      <c r="C80" s="17">
        <f>SUM(C81)</f>
        <v>199100</v>
      </c>
      <c r="D80" s="17">
        <f t="shared" ref="D80:H80" si="39">SUM(D81)</f>
        <v>19100</v>
      </c>
      <c r="E80" s="17">
        <f t="shared" si="39"/>
        <v>0</v>
      </c>
      <c r="F80" s="17">
        <f t="shared" si="39"/>
        <v>0</v>
      </c>
      <c r="G80" s="17">
        <f t="shared" si="39"/>
        <v>0</v>
      </c>
      <c r="H80" s="17">
        <f t="shared" si="39"/>
        <v>180000</v>
      </c>
      <c r="J80" s="70"/>
    </row>
    <row r="81" spans="1:13" x14ac:dyDescent="0.25">
      <c r="A81" s="2">
        <v>4231</v>
      </c>
      <c r="B81" s="14" t="s">
        <v>47</v>
      </c>
      <c r="C81" s="16">
        <v>199100</v>
      </c>
      <c r="D81" s="15">
        <v>19100</v>
      </c>
      <c r="E81" s="16">
        <v>0</v>
      </c>
      <c r="F81" s="16"/>
      <c r="G81" s="16"/>
      <c r="H81" s="15">
        <f t="shared" si="38"/>
        <v>180000</v>
      </c>
      <c r="J81" s="70"/>
    </row>
    <row r="82" spans="1:13" s="36" customFormat="1" ht="25.5" x14ac:dyDescent="0.25">
      <c r="A82" s="78">
        <v>45</v>
      </c>
      <c r="B82" s="79" t="s">
        <v>144</v>
      </c>
      <c r="C82" s="6">
        <f>C83</f>
        <v>50000</v>
      </c>
      <c r="D82" s="6">
        <f t="shared" ref="D82" si="40">SUM(D83)</f>
        <v>50000</v>
      </c>
      <c r="E82" s="6">
        <f t="shared" ref="E82" si="41">SUM(E83)</f>
        <v>0</v>
      </c>
      <c r="F82" s="6">
        <f t="shared" ref="F82" si="42">SUM(F83)</f>
        <v>0</v>
      </c>
      <c r="G82" s="6">
        <f t="shared" ref="G82" si="43">SUM(G83)</f>
        <v>0</v>
      </c>
      <c r="H82" s="6">
        <f t="shared" ref="H82" si="44">SUM(H83)</f>
        <v>0</v>
      </c>
      <c r="I82" s="73"/>
      <c r="J82" s="70"/>
    </row>
    <row r="83" spans="1:13" s="36" customFormat="1" x14ac:dyDescent="0.25">
      <c r="A83" s="23">
        <v>451</v>
      </c>
      <c r="B83" s="24" t="s">
        <v>96</v>
      </c>
      <c r="C83" s="17">
        <f>SUM(C84)</f>
        <v>50000</v>
      </c>
      <c r="D83" s="17">
        <f t="shared" ref="D83" si="45">SUM(D84)</f>
        <v>50000</v>
      </c>
      <c r="E83" s="17">
        <f t="shared" ref="E83" si="46">SUM(E84)</f>
        <v>0</v>
      </c>
      <c r="F83" s="17">
        <f t="shared" ref="F83" si="47">SUM(F84)</f>
        <v>0</v>
      </c>
      <c r="G83" s="17">
        <f t="shared" ref="G83" si="48">SUM(G84)</f>
        <v>0</v>
      </c>
      <c r="H83" s="17">
        <f t="shared" ref="H83" si="49">SUM(H84)</f>
        <v>0</v>
      </c>
      <c r="I83" s="73"/>
      <c r="J83" s="70"/>
    </row>
    <row r="84" spans="1:13" x14ac:dyDescent="0.25">
      <c r="A84" s="19">
        <v>4511</v>
      </c>
      <c r="B84" s="20" t="s">
        <v>96</v>
      </c>
      <c r="C84" s="16">
        <v>50000</v>
      </c>
      <c r="D84" s="15">
        <v>50000</v>
      </c>
      <c r="E84" s="16"/>
      <c r="F84" s="16"/>
      <c r="G84" s="16"/>
      <c r="H84" s="15">
        <f t="shared" ref="H84" si="50">C84-D84+E84-F84+G84</f>
        <v>0</v>
      </c>
      <c r="J84" s="70"/>
    </row>
    <row r="85" spans="1:13" s="11" customFormat="1" ht="24" customHeight="1" x14ac:dyDescent="0.2">
      <c r="A85" s="22" t="s">
        <v>66</v>
      </c>
      <c r="B85" s="9" t="s">
        <v>67</v>
      </c>
      <c r="C85" s="10">
        <f t="shared" ref="C85:H85" si="51">C86</f>
        <v>119600</v>
      </c>
      <c r="D85" s="10">
        <f t="shared" si="51"/>
        <v>10700</v>
      </c>
      <c r="E85" s="10">
        <f t="shared" si="51"/>
        <v>42150</v>
      </c>
      <c r="F85" s="10">
        <f t="shared" si="51"/>
        <v>0</v>
      </c>
      <c r="G85" s="10">
        <f t="shared" si="51"/>
        <v>0</v>
      </c>
      <c r="H85" s="10">
        <f t="shared" si="51"/>
        <v>151050</v>
      </c>
      <c r="I85" s="39"/>
      <c r="J85" s="70"/>
      <c r="K85" s="39"/>
    </row>
    <row r="86" spans="1:13" s="11" customFormat="1" ht="18" customHeight="1" x14ac:dyDescent="0.2">
      <c r="A86" s="100" t="s">
        <v>0</v>
      </c>
      <c r="B86" s="101"/>
      <c r="C86" s="27">
        <f>C87+C111</f>
        <v>119600</v>
      </c>
      <c r="D86" s="27">
        <f t="shared" ref="D86:H86" si="52">D87+D111</f>
        <v>10700</v>
      </c>
      <c r="E86" s="27">
        <f t="shared" si="52"/>
        <v>42150</v>
      </c>
      <c r="F86" s="27">
        <f t="shared" si="52"/>
        <v>0</v>
      </c>
      <c r="G86" s="27">
        <f t="shared" si="52"/>
        <v>0</v>
      </c>
      <c r="H86" s="27">
        <f t="shared" si="52"/>
        <v>151050</v>
      </c>
      <c r="I86" s="39"/>
      <c r="J86" s="70"/>
    </row>
    <row r="87" spans="1:13" s="11" customFormat="1" ht="12.75" x14ac:dyDescent="0.2">
      <c r="A87" s="77">
        <v>32</v>
      </c>
      <c r="B87" s="5" t="s">
        <v>139</v>
      </c>
      <c r="C87" s="6">
        <f>C88+C91+C96+C105+C107</f>
        <v>103950</v>
      </c>
      <c r="D87" s="6">
        <f t="shared" ref="D87:G87" si="53">D88+D91+D96+D105+D107</f>
        <v>10700</v>
      </c>
      <c r="E87" s="6">
        <f t="shared" si="53"/>
        <v>35100</v>
      </c>
      <c r="F87" s="6">
        <f t="shared" si="53"/>
        <v>0</v>
      </c>
      <c r="G87" s="6">
        <f t="shared" si="53"/>
        <v>0</v>
      </c>
      <c r="H87" s="6">
        <f>H88+H91+H96+H105+H107</f>
        <v>128350</v>
      </c>
      <c r="I87" s="39"/>
      <c r="J87" s="70"/>
      <c r="K87" s="75"/>
      <c r="L87" s="75"/>
      <c r="M87" s="75"/>
    </row>
    <row r="88" spans="1:13" s="11" customFormat="1" ht="12.75" x14ac:dyDescent="0.2">
      <c r="A88" s="23">
        <v>321</v>
      </c>
      <c r="B88" s="3" t="s">
        <v>9</v>
      </c>
      <c r="C88" s="17">
        <f t="shared" ref="C88" si="54">C89+C90</f>
        <v>10950</v>
      </c>
      <c r="D88" s="17">
        <f t="shared" ref="D88:H88" si="55">D89+D90</f>
        <v>1200</v>
      </c>
      <c r="E88" s="17">
        <f t="shared" si="55"/>
        <v>3500</v>
      </c>
      <c r="F88" s="17">
        <f t="shared" si="55"/>
        <v>0</v>
      </c>
      <c r="G88" s="17">
        <f t="shared" si="55"/>
        <v>0</v>
      </c>
      <c r="H88" s="17">
        <f t="shared" si="55"/>
        <v>13250</v>
      </c>
      <c r="I88" s="39"/>
      <c r="J88" s="70"/>
    </row>
    <row r="89" spans="1:13" s="11" customFormat="1" ht="12.75" x14ac:dyDescent="0.2">
      <c r="A89" s="19">
        <v>3211</v>
      </c>
      <c r="B89" s="20" t="s">
        <v>10</v>
      </c>
      <c r="C89" s="15">
        <v>8700</v>
      </c>
      <c r="D89" s="16"/>
      <c r="E89" s="16">
        <v>3500</v>
      </c>
      <c r="F89" s="16"/>
      <c r="G89" s="16"/>
      <c r="H89" s="15">
        <f t="shared" ref="H89:H90" si="56">C89-D89+E89-F89+G89</f>
        <v>12200</v>
      </c>
      <c r="I89" s="39"/>
      <c r="J89" s="70"/>
    </row>
    <row r="90" spans="1:13" s="11" customFormat="1" ht="12.75" x14ac:dyDescent="0.2">
      <c r="A90" s="19">
        <v>3213</v>
      </c>
      <c r="B90" s="20" t="s">
        <v>68</v>
      </c>
      <c r="C90" s="15">
        <v>2250</v>
      </c>
      <c r="D90" s="16">
        <v>1200</v>
      </c>
      <c r="E90" s="16"/>
      <c r="F90" s="16"/>
      <c r="G90" s="16"/>
      <c r="H90" s="15">
        <f t="shared" si="56"/>
        <v>1050</v>
      </c>
      <c r="I90" s="39"/>
      <c r="J90" s="70"/>
    </row>
    <row r="91" spans="1:13" s="11" customFormat="1" ht="12.75" x14ac:dyDescent="0.2">
      <c r="A91" s="23">
        <v>322</v>
      </c>
      <c r="B91" s="3" t="s">
        <v>13</v>
      </c>
      <c r="C91" s="17">
        <f t="shared" ref="C91:H91" si="57">SUM(C92:C95)</f>
        <v>15050</v>
      </c>
      <c r="D91" s="17">
        <f t="shared" si="57"/>
        <v>4000</v>
      </c>
      <c r="E91" s="17">
        <f t="shared" si="57"/>
        <v>11300</v>
      </c>
      <c r="F91" s="17">
        <f t="shared" si="57"/>
        <v>0</v>
      </c>
      <c r="G91" s="17">
        <f t="shared" si="57"/>
        <v>0</v>
      </c>
      <c r="H91" s="17">
        <f t="shared" si="57"/>
        <v>22350</v>
      </c>
      <c r="I91" s="39"/>
      <c r="J91" s="70"/>
    </row>
    <row r="92" spans="1:13" s="11" customFormat="1" ht="12.75" x14ac:dyDescent="0.2">
      <c r="A92" s="19">
        <v>3221</v>
      </c>
      <c r="B92" s="20" t="s">
        <v>14</v>
      </c>
      <c r="C92" s="15">
        <v>12100</v>
      </c>
      <c r="D92" s="15">
        <v>4000</v>
      </c>
      <c r="E92" s="16"/>
      <c r="F92" s="16"/>
      <c r="G92" s="16"/>
      <c r="H92" s="15">
        <f t="shared" ref="H92:H95" si="58">C92-D92+E92-F92+G92</f>
        <v>8100</v>
      </c>
      <c r="I92" s="39"/>
      <c r="J92" s="70"/>
    </row>
    <row r="93" spans="1:13" s="11" customFormat="1" ht="12.75" x14ac:dyDescent="0.2">
      <c r="A93" s="19">
        <v>3222</v>
      </c>
      <c r="B93" s="20" t="s">
        <v>95</v>
      </c>
      <c r="C93" s="15">
        <v>300</v>
      </c>
      <c r="D93" s="15"/>
      <c r="E93" s="16"/>
      <c r="F93" s="16"/>
      <c r="G93" s="16"/>
      <c r="H93" s="15">
        <f t="shared" si="58"/>
        <v>300</v>
      </c>
      <c r="I93" s="39"/>
      <c r="J93" s="70"/>
    </row>
    <row r="94" spans="1:13" s="11" customFormat="1" ht="12.75" x14ac:dyDescent="0.2">
      <c r="A94" s="19">
        <v>3223</v>
      </c>
      <c r="B94" s="20" t="s">
        <v>16</v>
      </c>
      <c r="C94" s="15">
        <v>0</v>
      </c>
      <c r="D94" s="15"/>
      <c r="E94" s="16">
        <v>500</v>
      </c>
      <c r="F94" s="16"/>
      <c r="G94" s="16"/>
      <c r="H94" s="15">
        <f t="shared" ref="H94" si="59">C94-D94+E94-F94+G94</f>
        <v>500</v>
      </c>
      <c r="I94" s="39"/>
      <c r="J94" s="70"/>
    </row>
    <row r="95" spans="1:13" s="11" customFormat="1" ht="12.75" x14ac:dyDescent="0.2">
      <c r="A95" s="19">
        <v>3227</v>
      </c>
      <c r="B95" s="20" t="s">
        <v>19</v>
      </c>
      <c r="C95" s="15">
        <v>2650</v>
      </c>
      <c r="D95" s="15"/>
      <c r="E95" s="16">
        <v>10800</v>
      </c>
      <c r="F95" s="16"/>
      <c r="G95" s="16"/>
      <c r="H95" s="15">
        <f t="shared" si="58"/>
        <v>13450</v>
      </c>
      <c r="I95" s="39"/>
      <c r="J95" s="70"/>
    </row>
    <row r="96" spans="1:13" s="11" customFormat="1" ht="12.75" x14ac:dyDescent="0.2">
      <c r="A96" s="23">
        <v>323</v>
      </c>
      <c r="B96" s="3" t="s">
        <v>69</v>
      </c>
      <c r="C96" s="17">
        <f t="shared" ref="C96" si="60">SUM(C97:C104)</f>
        <v>56100</v>
      </c>
      <c r="D96" s="17">
        <f t="shared" ref="D96:H96" si="61">SUM(D97:D104)</f>
        <v>3500</v>
      </c>
      <c r="E96" s="17">
        <f t="shared" si="61"/>
        <v>10350</v>
      </c>
      <c r="F96" s="17">
        <f t="shared" si="61"/>
        <v>0</v>
      </c>
      <c r="G96" s="17">
        <f t="shared" si="61"/>
        <v>0</v>
      </c>
      <c r="H96" s="17">
        <f t="shared" si="61"/>
        <v>62950</v>
      </c>
      <c r="I96" s="39"/>
      <c r="J96" s="70"/>
    </row>
    <row r="97" spans="1:10" s="11" customFormat="1" ht="12.75" x14ac:dyDescent="0.2">
      <c r="A97" s="19">
        <v>3231</v>
      </c>
      <c r="B97" s="20" t="s">
        <v>21</v>
      </c>
      <c r="C97" s="15">
        <v>4150</v>
      </c>
      <c r="D97" s="16">
        <v>2200</v>
      </c>
      <c r="E97" s="16"/>
      <c r="F97" s="16"/>
      <c r="G97" s="16"/>
      <c r="H97" s="15">
        <f t="shared" ref="H97:H104" si="62">C97-D97+E97-F97+G97</f>
        <v>1950</v>
      </c>
      <c r="I97" s="39"/>
      <c r="J97" s="70"/>
    </row>
    <row r="98" spans="1:10" s="11" customFormat="1" ht="12.75" x14ac:dyDescent="0.2">
      <c r="A98" s="19">
        <v>3232</v>
      </c>
      <c r="B98" s="20" t="s">
        <v>22</v>
      </c>
      <c r="C98" s="15">
        <v>1600</v>
      </c>
      <c r="D98" s="16"/>
      <c r="E98" s="16">
        <v>4650</v>
      </c>
      <c r="F98" s="16"/>
      <c r="G98" s="16"/>
      <c r="H98" s="15">
        <f t="shared" ref="H98:H99" si="63">C98-D98+E98-F98+G98</f>
        <v>6250</v>
      </c>
      <c r="I98" s="39"/>
      <c r="J98" s="70"/>
    </row>
    <row r="99" spans="1:10" s="11" customFormat="1" ht="12.75" x14ac:dyDescent="0.2">
      <c r="A99" s="19">
        <v>3233</v>
      </c>
      <c r="B99" s="20" t="s">
        <v>23</v>
      </c>
      <c r="C99" s="15">
        <v>3600</v>
      </c>
      <c r="D99" s="16"/>
      <c r="E99" s="16"/>
      <c r="F99" s="16"/>
      <c r="G99" s="16"/>
      <c r="H99" s="15">
        <f t="shared" si="63"/>
        <v>3600</v>
      </c>
      <c r="I99" s="39"/>
      <c r="J99" s="70"/>
    </row>
    <row r="100" spans="1:10" s="11" customFormat="1" ht="12.75" x14ac:dyDescent="0.2">
      <c r="A100" s="19">
        <v>3234</v>
      </c>
      <c r="B100" s="20" t="s">
        <v>24</v>
      </c>
      <c r="C100" s="15">
        <v>650</v>
      </c>
      <c r="D100" s="16"/>
      <c r="E100" s="16"/>
      <c r="F100" s="16"/>
      <c r="G100" s="16"/>
      <c r="H100" s="15">
        <f t="shared" si="62"/>
        <v>650</v>
      </c>
      <c r="I100" s="39"/>
      <c r="J100" s="70"/>
    </row>
    <row r="101" spans="1:10" s="11" customFormat="1" ht="12.75" x14ac:dyDescent="0.2">
      <c r="A101" s="19">
        <v>3235</v>
      </c>
      <c r="B101" s="20" t="s">
        <v>25</v>
      </c>
      <c r="C101" s="15">
        <v>4300</v>
      </c>
      <c r="D101" s="16"/>
      <c r="E101" s="16"/>
      <c r="F101" s="16"/>
      <c r="G101" s="16"/>
      <c r="H101" s="15">
        <f t="shared" si="62"/>
        <v>4300</v>
      </c>
      <c r="I101" s="39"/>
      <c r="J101" s="70"/>
    </row>
    <row r="102" spans="1:10" s="11" customFormat="1" ht="12.75" x14ac:dyDescent="0.2">
      <c r="A102" s="19">
        <v>3236</v>
      </c>
      <c r="B102" s="20" t="s">
        <v>112</v>
      </c>
      <c r="C102" s="15">
        <v>1050</v>
      </c>
      <c r="D102" s="16"/>
      <c r="E102" s="16"/>
      <c r="F102" s="16"/>
      <c r="G102" s="16"/>
      <c r="H102" s="15">
        <f t="shared" ref="H102" si="64">C102-D102+E102-F102+G102</f>
        <v>1050</v>
      </c>
      <c r="I102" s="39"/>
      <c r="J102" s="70"/>
    </row>
    <row r="103" spans="1:10" s="11" customFormat="1" ht="12.75" x14ac:dyDescent="0.2">
      <c r="A103" s="19">
        <v>3237</v>
      </c>
      <c r="B103" s="20" t="s">
        <v>27</v>
      </c>
      <c r="C103" s="15">
        <v>24600</v>
      </c>
      <c r="D103" s="16"/>
      <c r="E103" s="16">
        <v>5700</v>
      </c>
      <c r="F103" s="16"/>
      <c r="G103" s="16"/>
      <c r="H103" s="15">
        <f t="shared" si="62"/>
        <v>30300</v>
      </c>
      <c r="I103" s="39"/>
      <c r="J103" s="70"/>
    </row>
    <row r="104" spans="1:10" s="11" customFormat="1" ht="12.75" x14ac:dyDescent="0.2">
      <c r="A104" s="19">
        <v>3239</v>
      </c>
      <c r="B104" s="20" t="s">
        <v>28</v>
      </c>
      <c r="C104" s="15">
        <v>16150</v>
      </c>
      <c r="D104" s="15">
        <v>1300</v>
      </c>
      <c r="E104" s="16"/>
      <c r="F104" s="16"/>
      <c r="G104" s="16"/>
      <c r="H104" s="15">
        <f t="shared" si="62"/>
        <v>14850</v>
      </c>
      <c r="I104" s="39"/>
      <c r="J104" s="70"/>
    </row>
    <row r="105" spans="1:10" s="11" customFormat="1" ht="14.25" customHeight="1" x14ac:dyDescent="0.2">
      <c r="A105" s="23">
        <v>324</v>
      </c>
      <c r="B105" s="3" t="s">
        <v>29</v>
      </c>
      <c r="C105" s="17">
        <f t="shared" ref="C105:H105" si="65">C106</f>
        <v>13450</v>
      </c>
      <c r="D105" s="17">
        <f t="shared" si="65"/>
        <v>0</v>
      </c>
      <c r="E105" s="17">
        <f t="shared" si="65"/>
        <v>7350</v>
      </c>
      <c r="F105" s="17">
        <f t="shared" si="65"/>
        <v>0</v>
      </c>
      <c r="G105" s="17">
        <f t="shared" si="65"/>
        <v>0</v>
      </c>
      <c r="H105" s="17">
        <f t="shared" si="65"/>
        <v>20800</v>
      </c>
      <c r="I105" s="39"/>
      <c r="J105" s="70"/>
    </row>
    <row r="106" spans="1:10" s="11" customFormat="1" ht="12.75" x14ac:dyDescent="0.2">
      <c r="A106" s="19">
        <v>3241</v>
      </c>
      <c r="B106" s="20" t="s">
        <v>29</v>
      </c>
      <c r="C106" s="15">
        <v>13450</v>
      </c>
      <c r="D106" s="16"/>
      <c r="E106" s="16">
        <v>7350</v>
      </c>
      <c r="F106" s="16"/>
      <c r="G106" s="16"/>
      <c r="H106" s="15">
        <f>C106-D106+E106-F106+G106</f>
        <v>20800</v>
      </c>
      <c r="I106" s="39"/>
      <c r="J106" s="70"/>
    </row>
    <row r="107" spans="1:10" s="11" customFormat="1" ht="12.75" x14ac:dyDescent="0.2">
      <c r="A107" s="23">
        <v>329</v>
      </c>
      <c r="B107" s="3" t="s">
        <v>30</v>
      </c>
      <c r="C107" s="17">
        <f t="shared" ref="C107:H107" si="66">SUM(C108:C110)</f>
        <v>8400</v>
      </c>
      <c r="D107" s="17">
        <f t="shared" si="66"/>
        <v>2000</v>
      </c>
      <c r="E107" s="17">
        <f t="shared" si="66"/>
        <v>2600</v>
      </c>
      <c r="F107" s="17">
        <f t="shared" si="66"/>
        <v>0</v>
      </c>
      <c r="G107" s="17">
        <f t="shared" si="66"/>
        <v>0</v>
      </c>
      <c r="H107" s="17">
        <f t="shared" si="66"/>
        <v>9000</v>
      </c>
      <c r="I107" s="39"/>
      <c r="J107" s="70"/>
    </row>
    <row r="108" spans="1:10" s="11" customFormat="1" ht="25.5" x14ac:dyDescent="0.2">
      <c r="A108" s="19">
        <v>3291</v>
      </c>
      <c r="B108" s="20" t="s">
        <v>113</v>
      </c>
      <c r="C108" s="15">
        <v>4000</v>
      </c>
      <c r="D108" s="15">
        <v>2000</v>
      </c>
      <c r="E108" s="16"/>
      <c r="F108" s="16"/>
      <c r="G108" s="16"/>
      <c r="H108" s="15">
        <f t="shared" ref="H108" si="67">C108-D108+E108-F108+G108</f>
        <v>2000</v>
      </c>
      <c r="I108" s="39"/>
      <c r="J108" s="70"/>
    </row>
    <row r="109" spans="1:10" s="11" customFormat="1" ht="12.75" x14ac:dyDescent="0.2">
      <c r="A109" s="19">
        <v>3293</v>
      </c>
      <c r="B109" s="20" t="s">
        <v>33</v>
      </c>
      <c r="C109" s="15">
        <v>2000</v>
      </c>
      <c r="D109" s="15"/>
      <c r="E109" s="16">
        <v>2600</v>
      </c>
      <c r="F109" s="16"/>
      <c r="G109" s="16"/>
      <c r="H109" s="15">
        <f t="shared" ref="H109:H110" si="68">C109-D109+E109-F109+G109</f>
        <v>4600</v>
      </c>
      <c r="I109" s="39"/>
      <c r="J109" s="70"/>
    </row>
    <row r="110" spans="1:10" s="11" customFormat="1" ht="12.75" x14ac:dyDescent="0.2">
      <c r="A110" s="19">
        <v>3294</v>
      </c>
      <c r="B110" s="20" t="s">
        <v>34</v>
      </c>
      <c r="C110" s="15">
        <v>2400</v>
      </c>
      <c r="D110" s="16"/>
      <c r="E110" s="16"/>
      <c r="F110" s="16"/>
      <c r="G110" s="16"/>
      <c r="H110" s="15">
        <f t="shared" si="68"/>
        <v>2400</v>
      </c>
      <c r="I110" s="39"/>
      <c r="J110" s="70"/>
    </row>
    <row r="111" spans="1:10" s="11" customFormat="1" ht="12.75" x14ac:dyDescent="0.2">
      <c r="A111" s="77">
        <v>38</v>
      </c>
      <c r="B111" s="5" t="s">
        <v>142</v>
      </c>
      <c r="C111" s="6">
        <f>C112</f>
        <v>15650</v>
      </c>
      <c r="D111" s="6">
        <f t="shared" ref="D111:G111" si="69">D112</f>
        <v>0</v>
      </c>
      <c r="E111" s="6">
        <f t="shared" si="69"/>
        <v>7050</v>
      </c>
      <c r="F111" s="6">
        <f t="shared" si="69"/>
        <v>0</v>
      </c>
      <c r="G111" s="6">
        <f t="shared" si="69"/>
        <v>0</v>
      </c>
      <c r="H111" s="6">
        <f>H112</f>
        <v>22700</v>
      </c>
      <c r="I111" s="39"/>
      <c r="J111" s="70"/>
    </row>
    <row r="112" spans="1:10" s="11" customFormat="1" ht="12.75" x14ac:dyDescent="0.2">
      <c r="A112" s="23">
        <v>381</v>
      </c>
      <c r="B112" s="3" t="s">
        <v>70</v>
      </c>
      <c r="C112" s="17">
        <f t="shared" ref="C112:H112" si="70">C113</f>
        <v>15650</v>
      </c>
      <c r="D112" s="17">
        <f t="shared" si="70"/>
        <v>0</v>
      </c>
      <c r="E112" s="17">
        <f t="shared" si="70"/>
        <v>7050</v>
      </c>
      <c r="F112" s="17">
        <f t="shared" si="70"/>
        <v>0</v>
      </c>
      <c r="G112" s="17">
        <f t="shared" si="70"/>
        <v>0</v>
      </c>
      <c r="H112" s="17">
        <f t="shared" si="70"/>
        <v>22700</v>
      </c>
      <c r="I112" s="39"/>
      <c r="J112" s="70"/>
    </row>
    <row r="113" spans="1:13" s="11" customFormat="1" ht="12.75" x14ac:dyDescent="0.2">
      <c r="A113" s="19">
        <v>3811</v>
      </c>
      <c r="B113" s="20" t="s">
        <v>39</v>
      </c>
      <c r="C113" s="15">
        <v>15650</v>
      </c>
      <c r="D113" s="16"/>
      <c r="E113" s="16">
        <v>7050</v>
      </c>
      <c r="F113" s="16"/>
      <c r="G113" s="16"/>
      <c r="H113" s="15">
        <f t="shared" ref="H113" si="71">C113-D113+E113-F113+G113</f>
        <v>22700</v>
      </c>
      <c r="I113" s="39"/>
      <c r="J113" s="70"/>
    </row>
    <row r="114" spans="1:13" s="11" customFormat="1" ht="24" customHeight="1" x14ac:dyDescent="0.2">
      <c r="A114" s="22" t="s">
        <v>71</v>
      </c>
      <c r="B114" s="9" t="s">
        <v>72</v>
      </c>
      <c r="C114" s="10">
        <f t="shared" ref="C114:H114" si="72">C115</f>
        <v>135550</v>
      </c>
      <c r="D114" s="10">
        <f t="shared" si="72"/>
        <v>8450</v>
      </c>
      <c r="E114" s="10">
        <f t="shared" si="72"/>
        <v>22300</v>
      </c>
      <c r="F114" s="10">
        <f t="shared" si="72"/>
        <v>0</v>
      </c>
      <c r="G114" s="10">
        <f t="shared" si="72"/>
        <v>0</v>
      </c>
      <c r="H114" s="10">
        <f t="shared" si="72"/>
        <v>149400</v>
      </c>
      <c r="I114" s="39"/>
      <c r="J114" s="70"/>
      <c r="K114" s="39"/>
    </row>
    <row r="115" spans="1:13" s="11" customFormat="1" ht="18" customHeight="1" x14ac:dyDescent="0.2">
      <c r="A115" s="100" t="s">
        <v>0</v>
      </c>
      <c r="B115" s="101"/>
      <c r="C115" s="27">
        <f>C116+C137+C140+C145</f>
        <v>135550</v>
      </c>
      <c r="D115" s="27">
        <f t="shared" ref="D115:H115" si="73">D116+D137+D140+D145</f>
        <v>8450</v>
      </c>
      <c r="E115" s="27">
        <f t="shared" si="73"/>
        <v>22300</v>
      </c>
      <c r="F115" s="27">
        <f t="shared" si="73"/>
        <v>0</v>
      </c>
      <c r="G115" s="27">
        <f t="shared" si="73"/>
        <v>0</v>
      </c>
      <c r="H115" s="27">
        <f t="shared" si="73"/>
        <v>149400</v>
      </c>
      <c r="I115" s="39"/>
      <c r="J115" s="70"/>
    </row>
    <row r="116" spans="1:13" s="11" customFormat="1" ht="12.75" x14ac:dyDescent="0.2">
      <c r="A116" s="77">
        <v>32</v>
      </c>
      <c r="B116" s="5" t="s">
        <v>139</v>
      </c>
      <c r="C116" s="6">
        <f>C117+C120+C126+C133+C135</f>
        <v>71650</v>
      </c>
      <c r="D116" s="6">
        <f t="shared" ref="D116:H116" si="74">D117+D120+D126+D133+D135</f>
        <v>7650</v>
      </c>
      <c r="E116" s="6">
        <f t="shared" si="74"/>
        <v>13900</v>
      </c>
      <c r="F116" s="6">
        <f t="shared" si="74"/>
        <v>0</v>
      </c>
      <c r="G116" s="6">
        <f t="shared" si="74"/>
        <v>0</v>
      </c>
      <c r="H116" s="6">
        <f t="shared" si="74"/>
        <v>77900</v>
      </c>
      <c r="I116" s="39"/>
      <c r="J116" s="70"/>
      <c r="K116" s="75"/>
      <c r="L116" s="75"/>
      <c r="M116" s="75"/>
    </row>
    <row r="117" spans="1:13" s="11" customFormat="1" ht="12.75" x14ac:dyDescent="0.2">
      <c r="A117" s="23">
        <v>321</v>
      </c>
      <c r="B117" s="3" t="s">
        <v>9</v>
      </c>
      <c r="C117" s="17">
        <f>C118+C119</f>
        <v>1300</v>
      </c>
      <c r="D117" s="17">
        <f>D118+D119</f>
        <v>1050</v>
      </c>
      <c r="E117" s="17">
        <f t="shared" ref="E117:G117" si="75">E118+E119</f>
        <v>200</v>
      </c>
      <c r="F117" s="17">
        <f t="shared" si="75"/>
        <v>0</v>
      </c>
      <c r="G117" s="17">
        <f t="shared" si="75"/>
        <v>0</v>
      </c>
      <c r="H117" s="17">
        <f>H118+H119</f>
        <v>450</v>
      </c>
      <c r="I117" s="39"/>
      <c r="J117" s="70"/>
    </row>
    <row r="118" spans="1:13" s="11" customFormat="1" ht="12.75" x14ac:dyDescent="0.2">
      <c r="A118" s="19">
        <v>3211</v>
      </c>
      <c r="B118" s="20" t="s">
        <v>10</v>
      </c>
      <c r="C118" s="15">
        <v>250</v>
      </c>
      <c r="D118" s="16"/>
      <c r="E118" s="16">
        <v>200</v>
      </c>
      <c r="F118" s="16"/>
      <c r="G118" s="16"/>
      <c r="H118" s="15">
        <f t="shared" ref="H118" si="76">C118-D118+E118-F118+G118</f>
        <v>450</v>
      </c>
      <c r="I118" s="39"/>
      <c r="J118" s="70"/>
    </row>
    <row r="119" spans="1:13" s="11" customFormat="1" ht="12.75" x14ac:dyDescent="0.2">
      <c r="A119" s="19">
        <v>3214</v>
      </c>
      <c r="B119" s="14" t="s">
        <v>62</v>
      </c>
      <c r="C119" s="15">
        <v>1050</v>
      </c>
      <c r="D119" s="16">
        <v>1050</v>
      </c>
      <c r="E119" s="16"/>
      <c r="F119" s="16"/>
      <c r="G119" s="16"/>
      <c r="H119" s="15">
        <f t="shared" ref="H119" si="77">C119-D119+E119-F119+G119</f>
        <v>0</v>
      </c>
      <c r="I119" s="39"/>
      <c r="J119" s="70"/>
    </row>
    <row r="120" spans="1:13" s="11" customFormat="1" ht="12.75" x14ac:dyDescent="0.2">
      <c r="A120" s="23">
        <v>322</v>
      </c>
      <c r="B120" s="3" t="s">
        <v>13</v>
      </c>
      <c r="C120" s="13">
        <f t="shared" ref="C120:H120" si="78">SUM(C121:C125)</f>
        <v>12400</v>
      </c>
      <c r="D120" s="13">
        <f t="shared" si="78"/>
        <v>2500</v>
      </c>
      <c r="E120" s="13">
        <f t="shared" si="78"/>
        <v>3500</v>
      </c>
      <c r="F120" s="13">
        <f t="shared" si="78"/>
        <v>0</v>
      </c>
      <c r="G120" s="13">
        <f t="shared" si="78"/>
        <v>0</v>
      </c>
      <c r="H120" s="13">
        <f t="shared" si="78"/>
        <v>13400</v>
      </c>
      <c r="I120" s="39"/>
      <c r="J120" s="70"/>
    </row>
    <row r="121" spans="1:13" s="11" customFormat="1" ht="12.75" x14ac:dyDescent="0.2">
      <c r="A121" s="19">
        <v>3221</v>
      </c>
      <c r="B121" s="14" t="s">
        <v>14</v>
      </c>
      <c r="C121" s="15">
        <v>950</v>
      </c>
      <c r="D121" s="16"/>
      <c r="E121" s="16"/>
      <c r="F121" s="16"/>
      <c r="G121" s="16"/>
      <c r="H121" s="15">
        <f t="shared" ref="H121" si="79">C121-D121+E121-F121+G121</f>
        <v>950</v>
      </c>
      <c r="I121" s="39"/>
      <c r="J121" s="70"/>
    </row>
    <row r="122" spans="1:13" s="11" customFormat="1" ht="12.75" x14ac:dyDescent="0.2">
      <c r="A122" s="19">
        <v>3222</v>
      </c>
      <c r="B122" s="14" t="s">
        <v>95</v>
      </c>
      <c r="C122" s="15">
        <v>250</v>
      </c>
      <c r="D122" s="16"/>
      <c r="E122" s="16"/>
      <c r="F122" s="16"/>
      <c r="G122" s="16"/>
      <c r="H122" s="15">
        <f t="shared" ref="H122:H123" si="80">C122-D122+E122-F122+G122</f>
        <v>250</v>
      </c>
      <c r="I122" s="39"/>
      <c r="J122" s="70"/>
    </row>
    <row r="123" spans="1:13" s="11" customFormat="1" ht="12.75" x14ac:dyDescent="0.2">
      <c r="A123" s="19">
        <v>3223</v>
      </c>
      <c r="B123" s="14" t="s">
        <v>16</v>
      </c>
      <c r="C123" s="15">
        <v>4150</v>
      </c>
      <c r="D123" s="16"/>
      <c r="E123" s="16">
        <v>3500</v>
      </c>
      <c r="F123" s="16"/>
      <c r="G123" s="16"/>
      <c r="H123" s="15">
        <f t="shared" si="80"/>
        <v>7650</v>
      </c>
      <c r="I123" s="39"/>
      <c r="J123" s="70"/>
    </row>
    <row r="124" spans="1:13" s="11" customFormat="1" ht="12.75" x14ac:dyDescent="0.2">
      <c r="A124" s="19">
        <v>3224</v>
      </c>
      <c r="B124" s="20" t="s">
        <v>73</v>
      </c>
      <c r="C124" s="15">
        <v>2400</v>
      </c>
      <c r="D124" s="16"/>
      <c r="E124" s="16"/>
      <c r="F124" s="16"/>
      <c r="G124" s="16"/>
      <c r="H124" s="15">
        <f t="shared" ref="H124" si="81">C124-D124+E124-F124+G124</f>
        <v>2400</v>
      </c>
      <c r="I124" s="39"/>
      <c r="J124" s="70"/>
    </row>
    <row r="125" spans="1:13" s="11" customFormat="1" ht="12.75" x14ac:dyDescent="0.2">
      <c r="A125" s="19">
        <v>3225</v>
      </c>
      <c r="B125" s="20" t="s">
        <v>18</v>
      </c>
      <c r="C125" s="15">
        <v>4650</v>
      </c>
      <c r="D125" s="16">
        <v>2500</v>
      </c>
      <c r="E125" s="15"/>
      <c r="F125" s="16"/>
      <c r="G125" s="16"/>
      <c r="H125" s="15">
        <f t="shared" ref="H125" si="82">C125-D125+E125-F125+G125</f>
        <v>2150</v>
      </c>
      <c r="I125" s="39"/>
      <c r="J125" s="70"/>
    </row>
    <row r="126" spans="1:13" s="11" customFormat="1" ht="12.75" x14ac:dyDescent="0.2">
      <c r="A126" s="23">
        <v>323</v>
      </c>
      <c r="B126" s="24" t="s">
        <v>69</v>
      </c>
      <c r="C126" s="13">
        <f>SUM(C127:C132)</f>
        <v>54350</v>
      </c>
      <c r="D126" s="13">
        <f>SUM(D127:D132)</f>
        <v>3100</v>
      </c>
      <c r="E126" s="13">
        <f t="shared" ref="E126:H126" si="83">SUM(E127:E132)</f>
        <v>10200</v>
      </c>
      <c r="F126" s="13">
        <f t="shared" si="83"/>
        <v>0</v>
      </c>
      <c r="G126" s="13">
        <f t="shared" si="83"/>
        <v>0</v>
      </c>
      <c r="H126" s="13">
        <f t="shared" si="83"/>
        <v>61450</v>
      </c>
      <c r="I126" s="39"/>
      <c r="J126" s="70"/>
    </row>
    <row r="127" spans="1:13" s="11" customFormat="1" ht="12.75" x14ac:dyDescent="0.2">
      <c r="A127" s="19">
        <v>3231</v>
      </c>
      <c r="B127" s="20" t="s">
        <v>21</v>
      </c>
      <c r="C127" s="15">
        <v>2250</v>
      </c>
      <c r="D127" s="16"/>
      <c r="E127" s="16"/>
      <c r="F127" s="16"/>
      <c r="G127" s="16"/>
      <c r="H127" s="15">
        <f t="shared" ref="H127:H132" si="84">C127-D127+E127-F127+G127</f>
        <v>2250</v>
      </c>
      <c r="I127" s="39"/>
      <c r="J127" s="70"/>
    </row>
    <row r="128" spans="1:13" s="11" customFormat="1" ht="12.75" x14ac:dyDescent="0.2">
      <c r="A128" s="19">
        <v>3232</v>
      </c>
      <c r="B128" s="20" t="s">
        <v>22</v>
      </c>
      <c r="C128" s="15">
        <v>16650</v>
      </c>
      <c r="D128" s="16"/>
      <c r="E128" s="16">
        <v>6650</v>
      </c>
      <c r="F128" s="16"/>
      <c r="G128" s="16"/>
      <c r="H128" s="15">
        <f t="shared" ref="H128" si="85">C128-D128+E128-F128+G128</f>
        <v>23300</v>
      </c>
      <c r="I128" s="39"/>
      <c r="J128" s="70"/>
    </row>
    <row r="129" spans="1:10" s="11" customFormat="1" ht="12.75" x14ac:dyDescent="0.2">
      <c r="A129" s="19">
        <v>3233</v>
      </c>
      <c r="B129" s="20" t="s">
        <v>23</v>
      </c>
      <c r="C129" s="15">
        <v>6400</v>
      </c>
      <c r="D129" s="16"/>
      <c r="E129" s="16"/>
      <c r="F129" s="16"/>
      <c r="G129" s="16"/>
      <c r="H129" s="15">
        <f t="shared" si="84"/>
        <v>6400</v>
      </c>
      <c r="I129" s="39"/>
      <c r="J129" s="70"/>
    </row>
    <row r="130" spans="1:10" s="11" customFormat="1" ht="12.75" x14ac:dyDescent="0.2">
      <c r="A130" s="19">
        <v>3234</v>
      </c>
      <c r="B130" s="20" t="s">
        <v>24</v>
      </c>
      <c r="C130" s="15">
        <v>18200</v>
      </c>
      <c r="D130" s="16"/>
      <c r="E130" s="16">
        <v>3550</v>
      </c>
      <c r="F130" s="16"/>
      <c r="G130" s="16"/>
      <c r="H130" s="15">
        <f t="shared" si="84"/>
        <v>21750</v>
      </c>
      <c r="I130" s="39"/>
      <c r="J130" s="70"/>
    </row>
    <row r="131" spans="1:10" s="11" customFormat="1" ht="12.75" x14ac:dyDescent="0.2">
      <c r="A131" s="19">
        <v>3237</v>
      </c>
      <c r="B131" s="20" t="s">
        <v>27</v>
      </c>
      <c r="C131" s="15">
        <v>7400</v>
      </c>
      <c r="D131" s="16"/>
      <c r="E131" s="16"/>
      <c r="F131" s="16"/>
      <c r="G131" s="16"/>
      <c r="H131" s="15">
        <f t="shared" si="84"/>
        <v>7400</v>
      </c>
      <c r="I131" s="39"/>
      <c r="J131" s="70"/>
    </row>
    <row r="132" spans="1:10" s="11" customFormat="1" ht="12.75" x14ac:dyDescent="0.2">
      <c r="A132" s="19">
        <v>3239</v>
      </c>
      <c r="B132" s="20" t="s">
        <v>28</v>
      </c>
      <c r="C132" s="15">
        <v>3450</v>
      </c>
      <c r="D132" s="16">
        <v>3100</v>
      </c>
      <c r="E132" s="16"/>
      <c r="F132" s="16"/>
      <c r="G132" s="16"/>
      <c r="H132" s="15">
        <f t="shared" si="84"/>
        <v>350</v>
      </c>
      <c r="I132" s="39"/>
      <c r="J132" s="70"/>
    </row>
    <row r="133" spans="1:10" s="11" customFormat="1" ht="15" customHeight="1" x14ac:dyDescent="0.2">
      <c r="A133" s="23">
        <v>324</v>
      </c>
      <c r="B133" s="3" t="s">
        <v>29</v>
      </c>
      <c r="C133" s="17">
        <f>C134</f>
        <v>2250</v>
      </c>
      <c r="D133" s="17">
        <f t="shared" ref="D133:H133" si="86">D134</f>
        <v>1000</v>
      </c>
      <c r="E133" s="17">
        <f t="shared" si="86"/>
        <v>0</v>
      </c>
      <c r="F133" s="17">
        <f t="shared" si="86"/>
        <v>0</v>
      </c>
      <c r="G133" s="17">
        <f t="shared" si="86"/>
        <v>0</v>
      </c>
      <c r="H133" s="17">
        <f t="shared" si="86"/>
        <v>1250</v>
      </c>
      <c r="I133" s="39"/>
      <c r="J133" s="70"/>
    </row>
    <row r="134" spans="1:10" s="11" customFormat="1" ht="12.75" x14ac:dyDescent="0.2">
      <c r="A134" s="19">
        <v>3241</v>
      </c>
      <c r="B134" s="20" t="s">
        <v>29</v>
      </c>
      <c r="C134" s="15">
        <v>2250</v>
      </c>
      <c r="D134" s="16">
        <v>1000</v>
      </c>
      <c r="E134" s="16"/>
      <c r="F134" s="16"/>
      <c r="G134" s="16"/>
      <c r="H134" s="15">
        <f>C134-D134+E134-F134+G134</f>
        <v>1250</v>
      </c>
      <c r="I134" s="39"/>
      <c r="J134" s="70"/>
    </row>
    <row r="135" spans="1:10" s="11" customFormat="1" ht="12.75" x14ac:dyDescent="0.2">
      <c r="A135" s="23">
        <v>329</v>
      </c>
      <c r="B135" s="3" t="s">
        <v>30</v>
      </c>
      <c r="C135" s="17">
        <f t="shared" ref="C135:H135" si="87">SUM(C136:C136)</f>
        <v>1350</v>
      </c>
      <c r="D135" s="17">
        <f t="shared" si="87"/>
        <v>0</v>
      </c>
      <c r="E135" s="17">
        <f t="shared" si="87"/>
        <v>0</v>
      </c>
      <c r="F135" s="17">
        <f t="shared" si="87"/>
        <v>0</v>
      </c>
      <c r="G135" s="17">
        <f t="shared" si="87"/>
        <v>0</v>
      </c>
      <c r="H135" s="17">
        <f t="shared" si="87"/>
        <v>1350</v>
      </c>
      <c r="I135" s="39"/>
      <c r="J135" s="70"/>
    </row>
    <row r="136" spans="1:10" s="11" customFormat="1" ht="12.75" x14ac:dyDescent="0.2">
      <c r="A136" s="19">
        <v>3293</v>
      </c>
      <c r="B136" s="20" t="s">
        <v>33</v>
      </c>
      <c r="C136" s="15">
        <v>1350</v>
      </c>
      <c r="D136" s="16"/>
      <c r="E136" s="16"/>
      <c r="F136" s="16"/>
      <c r="G136" s="16"/>
      <c r="H136" s="15">
        <f t="shared" ref="H136" si="88">C136-D136+E136-F136+G136</f>
        <v>1350</v>
      </c>
      <c r="I136" s="39"/>
      <c r="J136" s="70"/>
    </row>
    <row r="137" spans="1:10" s="11" customFormat="1" ht="12.75" x14ac:dyDescent="0.2">
      <c r="A137" s="77">
        <v>38</v>
      </c>
      <c r="B137" s="5" t="s">
        <v>142</v>
      </c>
      <c r="C137" s="6">
        <f>C138</f>
        <v>800</v>
      </c>
      <c r="D137" s="6">
        <f t="shared" ref="D137:H137" si="89">D138</f>
        <v>800</v>
      </c>
      <c r="E137" s="6">
        <f t="shared" si="89"/>
        <v>0</v>
      </c>
      <c r="F137" s="6">
        <f t="shared" si="89"/>
        <v>0</v>
      </c>
      <c r="G137" s="6">
        <f t="shared" si="89"/>
        <v>0</v>
      </c>
      <c r="H137" s="6">
        <f t="shared" si="89"/>
        <v>0</v>
      </c>
      <c r="I137" s="39"/>
      <c r="J137" s="70"/>
    </row>
    <row r="138" spans="1:10" s="11" customFormat="1" ht="12.75" x14ac:dyDescent="0.2">
      <c r="A138" s="23">
        <v>381</v>
      </c>
      <c r="B138" s="24" t="s">
        <v>70</v>
      </c>
      <c r="C138" s="13">
        <f t="shared" ref="C138:H138" si="90">C139</f>
        <v>800</v>
      </c>
      <c r="D138" s="13">
        <f t="shared" si="90"/>
        <v>800</v>
      </c>
      <c r="E138" s="13">
        <f t="shared" si="90"/>
        <v>0</v>
      </c>
      <c r="F138" s="13">
        <f t="shared" si="90"/>
        <v>0</v>
      </c>
      <c r="G138" s="13">
        <f t="shared" si="90"/>
        <v>0</v>
      </c>
      <c r="H138" s="13">
        <f t="shared" si="90"/>
        <v>0</v>
      </c>
      <c r="I138" s="39"/>
      <c r="J138" s="70"/>
    </row>
    <row r="139" spans="1:10" s="11" customFormat="1" ht="12.75" x14ac:dyDescent="0.2">
      <c r="A139" s="19">
        <v>3811</v>
      </c>
      <c r="B139" s="20" t="s">
        <v>39</v>
      </c>
      <c r="C139" s="16">
        <v>800</v>
      </c>
      <c r="D139" s="16">
        <v>800</v>
      </c>
      <c r="E139" s="16"/>
      <c r="F139" s="16"/>
      <c r="G139" s="16"/>
      <c r="H139" s="15">
        <f t="shared" ref="H139" si="91">C139-D139+E139-F139+G139</f>
        <v>0</v>
      </c>
      <c r="I139" s="39"/>
      <c r="J139" s="70"/>
    </row>
    <row r="140" spans="1:10" s="11" customFormat="1" ht="25.5" x14ac:dyDescent="0.2">
      <c r="A140" s="77">
        <v>42</v>
      </c>
      <c r="B140" s="5" t="s">
        <v>143</v>
      </c>
      <c r="C140" s="6">
        <f>C141</f>
        <v>27250</v>
      </c>
      <c r="D140" s="6">
        <f t="shared" ref="D140:H140" si="92">D141</f>
        <v>0</v>
      </c>
      <c r="E140" s="6">
        <f t="shared" si="92"/>
        <v>4400</v>
      </c>
      <c r="F140" s="6">
        <f t="shared" si="92"/>
        <v>0</v>
      </c>
      <c r="G140" s="6">
        <f t="shared" si="92"/>
        <v>0</v>
      </c>
      <c r="H140" s="6">
        <f t="shared" si="92"/>
        <v>31650</v>
      </c>
      <c r="I140" s="39"/>
      <c r="J140" s="70"/>
    </row>
    <row r="141" spans="1:10" s="11" customFormat="1" ht="12.75" x14ac:dyDescent="0.2">
      <c r="A141" s="23">
        <v>422</v>
      </c>
      <c r="B141" s="24" t="s">
        <v>41</v>
      </c>
      <c r="C141" s="29">
        <f>SUM(C142:C144)</f>
        <v>27250</v>
      </c>
      <c r="D141" s="29">
        <f t="shared" ref="D141:H141" si="93">SUM(D142:D144)</f>
        <v>0</v>
      </c>
      <c r="E141" s="29">
        <f t="shared" si="93"/>
        <v>4400</v>
      </c>
      <c r="F141" s="29">
        <f t="shared" si="93"/>
        <v>0</v>
      </c>
      <c r="G141" s="29">
        <f t="shared" si="93"/>
        <v>0</v>
      </c>
      <c r="H141" s="29">
        <f t="shared" si="93"/>
        <v>31650</v>
      </c>
      <c r="I141" s="39"/>
      <c r="J141" s="70"/>
    </row>
    <row r="142" spans="1:10" s="11" customFormat="1" ht="12.75" x14ac:dyDescent="0.2">
      <c r="A142" s="19">
        <v>4221</v>
      </c>
      <c r="B142" s="20" t="s">
        <v>42</v>
      </c>
      <c r="C142" s="16">
        <v>0</v>
      </c>
      <c r="D142" s="16"/>
      <c r="E142" s="15">
        <v>800</v>
      </c>
      <c r="F142" s="16"/>
      <c r="G142" s="16"/>
      <c r="H142" s="15">
        <f t="shared" ref="H142" si="94">C142-D142+E142-F142+G142</f>
        <v>800</v>
      </c>
      <c r="I142" s="39"/>
      <c r="J142" s="70"/>
    </row>
    <row r="143" spans="1:10" s="11" customFormat="1" ht="13.5" x14ac:dyDescent="0.2">
      <c r="A143" s="19">
        <v>4223</v>
      </c>
      <c r="B143" s="93" t="s">
        <v>44</v>
      </c>
      <c r="C143" s="16">
        <v>0</v>
      </c>
      <c r="D143" s="16"/>
      <c r="E143" s="15">
        <v>3600</v>
      </c>
      <c r="F143" s="16"/>
      <c r="G143" s="16"/>
      <c r="H143" s="15">
        <f t="shared" ref="H143" si="95">C143-D143+E143-F143+G143</f>
        <v>3600</v>
      </c>
      <c r="I143" s="39"/>
      <c r="J143" s="70"/>
    </row>
    <row r="144" spans="1:10" s="11" customFormat="1" ht="12.75" x14ac:dyDescent="0.2">
      <c r="A144" s="19">
        <v>4227</v>
      </c>
      <c r="B144" s="20" t="s">
        <v>45</v>
      </c>
      <c r="C144" s="16">
        <v>27250</v>
      </c>
      <c r="D144" s="16"/>
      <c r="E144" s="15"/>
      <c r="F144" s="16"/>
      <c r="G144" s="16"/>
      <c r="H144" s="15">
        <f t="shared" ref="H144" si="96">C144-D144+E144-F144+G144</f>
        <v>27250</v>
      </c>
      <c r="I144" s="39"/>
      <c r="J144" s="70"/>
    </row>
    <row r="145" spans="1:13" s="36" customFormat="1" ht="25.5" x14ac:dyDescent="0.25">
      <c r="A145" s="78">
        <v>45</v>
      </c>
      <c r="B145" s="79" t="s">
        <v>144</v>
      </c>
      <c r="C145" s="6">
        <f>C146</f>
        <v>35850</v>
      </c>
      <c r="D145" s="6">
        <f t="shared" ref="D145:H145" si="97">D146</f>
        <v>0</v>
      </c>
      <c r="E145" s="6">
        <f t="shared" si="97"/>
        <v>4000</v>
      </c>
      <c r="F145" s="6">
        <f t="shared" si="97"/>
        <v>0</v>
      </c>
      <c r="G145" s="6">
        <f t="shared" si="97"/>
        <v>0</v>
      </c>
      <c r="H145" s="6">
        <f t="shared" si="97"/>
        <v>39850</v>
      </c>
      <c r="I145" s="73"/>
      <c r="J145" s="70"/>
    </row>
    <row r="146" spans="1:13" s="36" customFormat="1" ht="15.75" customHeight="1" x14ac:dyDescent="0.25">
      <c r="A146" s="23">
        <v>451</v>
      </c>
      <c r="B146" s="24" t="s">
        <v>96</v>
      </c>
      <c r="C146" s="17">
        <f>SUM(C147)</f>
        <v>35850</v>
      </c>
      <c r="D146" s="17">
        <f t="shared" ref="D146" si="98">SUM(D147)</f>
        <v>0</v>
      </c>
      <c r="E146" s="17">
        <f t="shared" ref="E146" si="99">SUM(E147)</f>
        <v>4000</v>
      </c>
      <c r="F146" s="17">
        <f t="shared" ref="F146" si="100">SUM(F147)</f>
        <v>0</v>
      </c>
      <c r="G146" s="17">
        <f t="shared" ref="G146" si="101">SUM(G147)</f>
        <v>0</v>
      </c>
      <c r="H146" s="17">
        <f t="shared" ref="H146" si="102">SUM(H147)</f>
        <v>39850</v>
      </c>
      <c r="I146" s="73"/>
      <c r="J146" s="70"/>
    </row>
    <row r="147" spans="1:13" x14ac:dyDescent="0.25">
      <c r="A147" s="19">
        <v>4511</v>
      </c>
      <c r="B147" s="20" t="s">
        <v>96</v>
      </c>
      <c r="C147" s="16">
        <v>35850</v>
      </c>
      <c r="D147" s="15">
        <v>0</v>
      </c>
      <c r="E147" s="16">
        <v>4000</v>
      </c>
      <c r="F147" s="16"/>
      <c r="G147" s="16"/>
      <c r="H147" s="15">
        <f t="shared" ref="H147" si="103">C147-D147+E147-F147+G147</f>
        <v>39850</v>
      </c>
      <c r="J147" s="70"/>
    </row>
    <row r="148" spans="1:13" s="11" customFormat="1" ht="24" customHeight="1" x14ac:dyDescent="0.2">
      <c r="A148" s="22" t="s">
        <v>76</v>
      </c>
      <c r="B148" s="9" t="s">
        <v>77</v>
      </c>
      <c r="C148" s="10">
        <f t="shared" ref="C148:H148" si="104">C149</f>
        <v>136550</v>
      </c>
      <c r="D148" s="10">
        <f t="shared" si="104"/>
        <v>19250</v>
      </c>
      <c r="E148" s="10">
        <f t="shared" si="104"/>
        <v>12200</v>
      </c>
      <c r="F148" s="10">
        <f t="shared" si="104"/>
        <v>0</v>
      </c>
      <c r="G148" s="10">
        <f t="shared" si="104"/>
        <v>0</v>
      </c>
      <c r="H148" s="10">
        <f t="shared" si="104"/>
        <v>129500</v>
      </c>
      <c r="I148" s="39"/>
      <c r="J148" s="70"/>
      <c r="K148" s="39"/>
    </row>
    <row r="149" spans="1:13" s="11" customFormat="1" ht="18" customHeight="1" x14ac:dyDescent="0.2">
      <c r="A149" s="100" t="s">
        <v>0</v>
      </c>
      <c r="B149" s="101"/>
      <c r="C149" s="27">
        <f>C150+C172+C175+C178</f>
        <v>136550</v>
      </c>
      <c r="D149" s="27">
        <f t="shared" ref="D149:H149" si="105">D150+D172+D175+D178</f>
        <v>19250</v>
      </c>
      <c r="E149" s="27">
        <f t="shared" si="105"/>
        <v>12200</v>
      </c>
      <c r="F149" s="27">
        <f t="shared" si="105"/>
        <v>0</v>
      </c>
      <c r="G149" s="27">
        <f t="shared" si="105"/>
        <v>0</v>
      </c>
      <c r="H149" s="27">
        <f t="shared" si="105"/>
        <v>129500</v>
      </c>
      <c r="I149" s="39"/>
      <c r="J149" s="70"/>
    </row>
    <row r="150" spans="1:13" s="11" customFormat="1" ht="12.75" x14ac:dyDescent="0.2">
      <c r="A150" s="77">
        <v>32</v>
      </c>
      <c r="B150" s="5" t="s">
        <v>139</v>
      </c>
      <c r="C150" s="6">
        <f>C151+C153+C158+C167+C169</f>
        <v>132000</v>
      </c>
      <c r="D150" s="6">
        <f t="shared" ref="D150:H150" si="106">D151+D153+D158+D167+D169</f>
        <v>15950</v>
      </c>
      <c r="E150" s="6">
        <f t="shared" si="106"/>
        <v>12200</v>
      </c>
      <c r="F150" s="6">
        <f t="shared" si="106"/>
        <v>0</v>
      </c>
      <c r="G150" s="6">
        <f t="shared" si="106"/>
        <v>0</v>
      </c>
      <c r="H150" s="6">
        <f t="shared" si="106"/>
        <v>128250</v>
      </c>
      <c r="I150" s="39"/>
      <c r="J150" s="70"/>
      <c r="K150" s="75"/>
      <c r="L150" s="75"/>
      <c r="M150" s="75"/>
    </row>
    <row r="151" spans="1:13" s="11" customFormat="1" ht="12.75" x14ac:dyDescent="0.2">
      <c r="A151" s="23">
        <v>321</v>
      </c>
      <c r="B151" s="3" t="s">
        <v>9</v>
      </c>
      <c r="C151" s="17">
        <f t="shared" ref="C151:H151" si="107">C152</f>
        <v>700</v>
      </c>
      <c r="D151" s="17">
        <f t="shared" si="107"/>
        <v>400</v>
      </c>
      <c r="E151" s="17">
        <f t="shared" si="107"/>
        <v>0</v>
      </c>
      <c r="F151" s="17">
        <f t="shared" si="107"/>
        <v>0</v>
      </c>
      <c r="G151" s="17">
        <f t="shared" si="107"/>
        <v>0</v>
      </c>
      <c r="H151" s="17">
        <f t="shared" si="107"/>
        <v>300</v>
      </c>
      <c r="I151" s="39"/>
      <c r="J151" s="70"/>
    </row>
    <row r="152" spans="1:13" s="11" customFormat="1" ht="12.75" x14ac:dyDescent="0.2">
      <c r="A152" s="19">
        <v>3211</v>
      </c>
      <c r="B152" s="20" t="s">
        <v>10</v>
      </c>
      <c r="C152" s="15">
        <v>700</v>
      </c>
      <c r="D152" s="15">
        <v>400</v>
      </c>
      <c r="E152" s="16"/>
      <c r="F152" s="16"/>
      <c r="G152" s="16"/>
      <c r="H152" s="15">
        <f t="shared" ref="H152" si="108">C152-D152+E152-F152+G152</f>
        <v>300</v>
      </c>
      <c r="I152" s="39"/>
      <c r="J152" s="70"/>
    </row>
    <row r="153" spans="1:13" s="11" customFormat="1" ht="12.75" x14ac:dyDescent="0.2">
      <c r="A153" s="23">
        <v>322</v>
      </c>
      <c r="B153" s="3" t="s">
        <v>13</v>
      </c>
      <c r="C153" s="13">
        <f t="shared" ref="C153" si="109">SUM(C154:C157)</f>
        <v>3200</v>
      </c>
      <c r="D153" s="13">
        <f t="shared" ref="D153:H153" si="110">SUM(D154:D157)</f>
        <v>0</v>
      </c>
      <c r="E153" s="13">
        <f t="shared" si="110"/>
        <v>0</v>
      </c>
      <c r="F153" s="13">
        <f t="shared" si="110"/>
        <v>0</v>
      </c>
      <c r="G153" s="13">
        <f t="shared" si="110"/>
        <v>0</v>
      </c>
      <c r="H153" s="13">
        <f t="shared" si="110"/>
        <v>3200</v>
      </c>
      <c r="I153" s="39"/>
      <c r="J153" s="70"/>
    </row>
    <row r="154" spans="1:13" s="11" customFormat="1" ht="12.75" x14ac:dyDescent="0.2">
      <c r="A154" s="19">
        <v>3221</v>
      </c>
      <c r="B154" s="20" t="s">
        <v>14</v>
      </c>
      <c r="C154" s="15">
        <v>1050</v>
      </c>
      <c r="D154" s="16"/>
      <c r="E154" s="15"/>
      <c r="F154" s="16"/>
      <c r="G154" s="16"/>
      <c r="H154" s="15">
        <f t="shared" ref="H154:H157" si="111">C154-D154+E154-F154+G154</f>
        <v>1050</v>
      </c>
      <c r="I154" s="39"/>
      <c r="J154" s="70"/>
    </row>
    <row r="155" spans="1:13" s="11" customFormat="1" ht="12.75" x14ac:dyDescent="0.2">
      <c r="A155" s="19">
        <v>3223</v>
      </c>
      <c r="B155" s="20" t="s">
        <v>16</v>
      </c>
      <c r="C155" s="15">
        <v>950</v>
      </c>
      <c r="D155" s="16"/>
      <c r="E155" s="15"/>
      <c r="F155" s="16"/>
      <c r="G155" s="16"/>
      <c r="H155" s="15">
        <f t="shared" si="111"/>
        <v>950</v>
      </c>
      <c r="I155" s="39"/>
      <c r="J155" s="70"/>
    </row>
    <row r="156" spans="1:13" s="11" customFormat="1" ht="12.75" x14ac:dyDescent="0.2">
      <c r="A156" s="19">
        <v>3224</v>
      </c>
      <c r="B156" s="20" t="s">
        <v>73</v>
      </c>
      <c r="C156" s="15">
        <v>650</v>
      </c>
      <c r="D156" s="15"/>
      <c r="E156" s="16"/>
      <c r="F156" s="16"/>
      <c r="G156" s="16"/>
      <c r="H156" s="15">
        <f t="shared" si="111"/>
        <v>650</v>
      </c>
      <c r="I156" s="39"/>
      <c r="J156" s="70"/>
    </row>
    <row r="157" spans="1:13" s="11" customFormat="1" ht="12.75" x14ac:dyDescent="0.2">
      <c r="A157" s="19">
        <v>3225</v>
      </c>
      <c r="B157" s="20" t="s">
        <v>18</v>
      </c>
      <c r="C157" s="15">
        <v>550</v>
      </c>
      <c r="D157" s="15"/>
      <c r="E157" s="16"/>
      <c r="F157" s="16"/>
      <c r="G157" s="16"/>
      <c r="H157" s="15">
        <f t="shared" si="111"/>
        <v>550</v>
      </c>
      <c r="I157" s="39"/>
      <c r="J157" s="70"/>
    </row>
    <row r="158" spans="1:13" s="11" customFormat="1" ht="12.75" x14ac:dyDescent="0.2">
      <c r="A158" s="23">
        <v>323</v>
      </c>
      <c r="B158" s="24" t="s">
        <v>69</v>
      </c>
      <c r="C158" s="13">
        <f t="shared" ref="C158" si="112">SUM(C159:C166)</f>
        <v>125750</v>
      </c>
      <c r="D158" s="13">
        <f t="shared" ref="D158:H158" si="113">SUM(D159:D166)</f>
        <v>14500</v>
      </c>
      <c r="E158" s="13">
        <f t="shared" si="113"/>
        <v>12200</v>
      </c>
      <c r="F158" s="13">
        <f t="shared" si="113"/>
        <v>0</v>
      </c>
      <c r="G158" s="13">
        <f t="shared" si="113"/>
        <v>0</v>
      </c>
      <c r="H158" s="13">
        <f t="shared" si="113"/>
        <v>123450</v>
      </c>
      <c r="I158" s="39"/>
      <c r="J158" s="70"/>
    </row>
    <row r="159" spans="1:13" s="11" customFormat="1" ht="12.75" x14ac:dyDescent="0.2">
      <c r="A159" s="19">
        <v>3231</v>
      </c>
      <c r="B159" s="20" t="s">
        <v>21</v>
      </c>
      <c r="C159" s="15">
        <v>15550</v>
      </c>
      <c r="D159" s="16">
        <v>2600</v>
      </c>
      <c r="E159" s="15"/>
      <c r="F159" s="16"/>
      <c r="G159" s="16"/>
      <c r="H159" s="15">
        <f t="shared" ref="H159:H166" si="114">C159-D159+E159-F159+G159</f>
        <v>12950</v>
      </c>
      <c r="I159" s="39"/>
      <c r="J159" s="70"/>
    </row>
    <row r="160" spans="1:13" s="11" customFormat="1" ht="12.75" x14ac:dyDescent="0.2">
      <c r="A160" s="19">
        <v>3232</v>
      </c>
      <c r="B160" s="20" t="s">
        <v>22</v>
      </c>
      <c r="C160" s="15">
        <v>5300</v>
      </c>
      <c r="D160" s="16"/>
      <c r="E160" s="16">
        <v>12200</v>
      </c>
      <c r="F160" s="16"/>
      <c r="G160" s="16"/>
      <c r="H160" s="15">
        <f t="shared" si="114"/>
        <v>17500</v>
      </c>
      <c r="I160" s="39"/>
      <c r="J160" s="70"/>
    </row>
    <row r="161" spans="1:13" s="11" customFormat="1" ht="12.75" x14ac:dyDescent="0.2">
      <c r="A161" s="19">
        <v>3233</v>
      </c>
      <c r="B161" s="20" t="s">
        <v>23</v>
      </c>
      <c r="C161" s="15">
        <v>20550</v>
      </c>
      <c r="D161" s="16">
        <v>1550</v>
      </c>
      <c r="E161" s="16"/>
      <c r="F161" s="16"/>
      <c r="G161" s="16"/>
      <c r="H161" s="15">
        <f t="shared" si="114"/>
        <v>19000</v>
      </c>
      <c r="I161" s="39"/>
      <c r="J161" s="70"/>
    </row>
    <row r="162" spans="1:13" s="11" customFormat="1" ht="12.75" x14ac:dyDescent="0.2">
      <c r="A162" s="19">
        <v>3234</v>
      </c>
      <c r="B162" s="20" t="s">
        <v>24</v>
      </c>
      <c r="C162" s="15">
        <v>650</v>
      </c>
      <c r="D162" s="16"/>
      <c r="E162" s="16"/>
      <c r="F162" s="16"/>
      <c r="G162" s="16"/>
      <c r="H162" s="15">
        <f t="shared" si="114"/>
        <v>650</v>
      </c>
      <c r="I162" s="39"/>
      <c r="J162" s="70"/>
    </row>
    <row r="163" spans="1:13" s="11" customFormat="1" ht="12.75" x14ac:dyDescent="0.2">
      <c r="A163" s="19">
        <v>3235</v>
      </c>
      <c r="B163" s="20" t="s">
        <v>74</v>
      </c>
      <c r="C163" s="15">
        <v>18450</v>
      </c>
      <c r="D163" s="16">
        <v>3750</v>
      </c>
      <c r="E163" s="16"/>
      <c r="F163" s="16"/>
      <c r="G163" s="16"/>
      <c r="H163" s="15">
        <f t="shared" si="114"/>
        <v>14700</v>
      </c>
      <c r="I163" s="39"/>
      <c r="J163" s="70"/>
    </row>
    <row r="164" spans="1:13" s="11" customFormat="1" ht="12.75" x14ac:dyDescent="0.2">
      <c r="A164" s="19">
        <v>3237</v>
      </c>
      <c r="B164" s="20" t="s">
        <v>27</v>
      </c>
      <c r="C164" s="15">
        <v>15650</v>
      </c>
      <c r="D164" s="16">
        <v>6600</v>
      </c>
      <c r="E164" s="16"/>
      <c r="F164" s="16"/>
      <c r="G164" s="16"/>
      <c r="H164" s="15">
        <f t="shared" si="114"/>
        <v>9050</v>
      </c>
      <c r="I164" s="39"/>
      <c r="J164" s="70"/>
    </row>
    <row r="165" spans="1:13" s="11" customFormat="1" ht="12.75" x14ac:dyDescent="0.2">
      <c r="A165" s="19">
        <v>3238</v>
      </c>
      <c r="B165" s="20" t="s">
        <v>63</v>
      </c>
      <c r="C165" s="15">
        <v>1450</v>
      </c>
      <c r="D165" s="16"/>
      <c r="E165" s="16"/>
      <c r="F165" s="16"/>
      <c r="G165" s="16"/>
      <c r="H165" s="15">
        <f t="shared" si="114"/>
        <v>1450</v>
      </c>
      <c r="I165" s="39"/>
      <c r="J165" s="70"/>
    </row>
    <row r="166" spans="1:13" s="11" customFormat="1" ht="12.75" x14ac:dyDescent="0.2">
      <c r="A166" s="19">
        <v>3239</v>
      </c>
      <c r="B166" s="20" t="s">
        <v>28</v>
      </c>
      <c r="C166" s="15">
        <v>48150</v>
      </c>
      <c r="D166" s="16"/>
      <c r="E166" s="16"/>
      <c r="F166" s="16"/>
      <c r="G166" s="16"/>
      <c r="H166" s="15">
        <f t="shared" si="114"/>
        <v>48150</v>
      </c>
      <c r="I166" s="39"/>
      <c r="J166" s="70"/>
    </row>
    <row r="167" spans="1:13" s="11" customFormat="1" ht="15" customHeight="1" x14ac:dyDescent="0.2">
      <c r="A167" s="23">
        <v>324</v>
      </c>
      <c r="B167" s="24" t="s">
        <v>29</v>
      </c>
      <c r="C167" s="13">
        <f t="shared" ref="C167:H167" si="115">C168</f>
        <v>1050</v>
      </c>
      <c r="D167" s="13">
        <f t="shared" si="115"/>
        <v>1050</v>
      </c>
      <c r="E167" s="13">
        <f t="shared" si="115"/>
        <v>0</v>
      </c>
      <c r="F167" s="13">
        <f t="shared" si="115"/>
        <v>0</v>
      </c>
      <c r="G167" s="13">
        <f t="shared" si="115"/>
        <v>0</v>
      </c>
      <c r="H167" s="13">
        <f t="shared" si="115"/>
        <v>0</v>
      </c>
      <c r="I167" s="39"/>
      <c r="J167" s="70"/>
    </row>
    <row r="168" spans="1:13" s="11" customFormat="1" ht="12.75" x14ac:dyDescent="0.2">
      <c r="A168" s="19">
        <v>3241</v>
      </c>
      <c r="B168" s="20" t="s">
        <v>29</v>
      </c>
      <c r="C168" s="16">
        <v>1050</v>
      </c>
      <c r="D168" s="16">
        <v>1050</v>
      </c>
      <c r="E168" s="16"/>
      <c r="F168" s="16"/>
      <c r="G168" s="16"/>
      <c r="H168" s="15">
        <f t="shared" ref="H168" si="116">C168-D168+E168-F168+G168</f>
        <v>0</v>
      </c>
      <c r="I168" s="39"/>
      <c r="J168" s="70"/>
    </row>
    <row r="169" spans="1:13" s="11" customFormat="1" ht="12.75" x14ac:dyDescent="0.2">
      <c r="A169" s="23">
        <v>329</v>
      </c>
      <c r="B169" s="24" t="s">
        <v>30</v>
      </c>
      <c r="C169" s="17">
        <f t="shared" ref="C169:H169" si="117">SUM(C170:C171)</f>
        <v>1300</v>
      </c>
      <c r="D169" s="17">
        <f t="shared" si="117"/>
        <v>0</v>
      </c>
      <c r="E169" s="17">
        <f t="shared" si="117"/>
        <v>0</v>
      </c>
      <c r="F169" s="17">
        <f t="shared" si="117"/>
        <v>0</v>
      </c>
      <c r="G169" s="17">
        <f t="shared" si="117"/>
        <v>0</v>
      </c>
      <c r="H169" s="17">
        <f t="shared" si="117"/>
        <v>1300</v>
      </c>
      <c r="I169" s="39"/>
      <c r="J169" s="70"/>
    </row>
    <row r="170" spans="1:13" s="11" customFormat="1" ht="12.75" x14ac:dyDescent="0.2">
      <c r="A170" s="19">
        <v>3292</v>
      </c>
      <c r="B170" s="20" t="s">
        <v>32</v>
      </c>
      <c r="C170" s="15">
        <v>650</v>
      </c>
      <c r="D170" s="16"/>
      <c r="E170" s="16"/>
      <c r="F170" s="16"/>
      <c r="G170" s="16"/>
      <c r="H170" s="15">
        <f t="shared" ref="H170" si="118">C170-D170+E170-F170+G170</f>
        <v>650</v>
      </c>
      <c r="I170" s="39"/>
      <c r="J170" s="70"/>
    </row>
    <row r="171" spans="1:13" s="11" customFormat="1" ht="12.75" x14ac:dyDescent="0.2">
      <c r="A171" s="19">
        <v>3293</v>
      </c>
      <c r="B171" s="20" t="s">
        <v>33</v>
      </c>
      <c r="C171" s="15">
        <v>650</v>
      </c>
      <c r="D171" s="16"/>
      <c r="E171" s="16"/>
      <c r="F171" s="16"/>
      <c r="G171" s="16"/>
      <c r="H171" s="15">
        <f t="shared" ref="H171" si="119">C171-D171+E171-F171+G171</f>
        <v>650</v>
      </c>
      <c r="I171" s="39"/>
      <c r="J171" s="70"/>
    </row>
    <row r="172" spans="1:13" s="11" customFormat="1" ht="25.5" x14ac:dyDescent="0.2">
      <c r="A172" s="77">
        <v>37</v>
      </c>
      <c r="B172" s="5" t="s">
        <v>141</v>
      </c>
      <c r="C172" s="6">
        <f>C173</f>
        <v>1350</v>
      </c>
      <c r="D172" s="6">
        <f t="shared" ref="D172:H172" si="120">D173</f>
        <v>800</v>
      </c>
      <c r="E172" s="6">
        <f t="shared" si="120"/>
        <v>0</v>
      </c>
      <c r="F172" s="6">
        <f t="shared" si="120"/>
        <v>0</v>
      </c>
      <c r="G172" s="6">
        <f t="shared" si="120"/>
        <v>0</v>
      </c>
      <c r="H172" s="6">
        <f t="shared" si="120"/>
        <v>550</v>
      </c>
      <c r="I172" s="39"/>
      <c r="J172" s="70"/>
      <c r="K172" s="75"/>
      <c r="L172" s="75"/>
      <c r="M172" s="75"/>
    </row>
    <row r="173" spans="1:13" s="74" customFormat="1" ht="25.5" x14ac:dyDescent="0.2">
      <c r="A173" s="80">
        <v>372</v>
      </c>
      <c r="B173" s="81" t="s">
        <v>115</v>
      </c>
      <c r="C173" s="13">
        <f t="shared" ref="C173:H173" si="121">C174</f>
        <v>1350</v>
      </c>
      <c r="D173" s="13">
        <f t="shared" si="121"/>
        <v>800</v>
      </c>
      <c r="E173" s="13">
        <f t="shared" si="121"/>
        <v>0</v>
      </c>
      <c r="F173" s="13">
        <f t="shared" si="121"/>
        <v>0</v>
      </c>
      <c r="G173" s="13">
        <f t="shared" si="121"/>
        <v>0</v>
      </c>
      <c r="H173" s="13">
        <f t="shared" si="121"/>
        <v>550</v>
      </c>
      <c r="I173" s="70"/>
      <c r="J173" s="70"/>
    </row>
    <row r="174" spans="1:13" s="74" customFormat="1" ht="12.75" x14ac:dyDescent="0.2">
      <c r="A174" s="82">
        <v>3722</v>
      </c>
      <c r="B174" s="83" t="s">
        <v>114</v>
      </c>
      <c r="C174" s="15">
        <v>1350</v>
      </c>
      <c r="D174" s="15">
        <v>800</v>
      </c>
      <c r="E174" s="15"/>
      <c r="F174" s="15"/>
      <c r="G174" s="15"/>
      <c r="H174" s="15">
        <f t="shared" ref="H174" si="122">C174-D174+E174-F174+G174</f>
        <v>550</v>
      </c>
      <c r="I174" s="70"/>
      <c r="J174" s="70"/>
    </row>
    <row r="175" spans="1:13" s="11" customFormat="1" ht="12.75" x14ac:dyDescent="0.2">
      <c r="A175" s="77">
        <v>38</v>
      </c>
      <c r="B175" s="5" t="s">
        <v>142</v>
      </c>
      <c r="C175" s="6">
        <f>C176</f>
        <v>950</v>
      </c>
      <c r="D175" s="6">
        <f t="shared" ref="D175:H175" si="123">D176</f>
        <v>250</v>
      </c>
      <c r="E175" s="6">
        <f t="shared" si="123"/>
        <v>0</v>
      </c>
      <c r="F175" s="6">
        <f t="shared" si="123"/>
        <v>0</v>
      </c>
      <c r="G175" s="6">
        <f t="shared" si="123"/>
        <v>0</v>
      </c>
      <c r="H175" s="6">
        <f t="shared" si="123"/>
        <v>700</v>
      </c>
      <c r="I175" s="39"/>
      <c r="J175" s="70"/>
    </row>
    <row r="176" spans="1:13" s="74" customFormat="1" ht="12.75" x14ac:dyDescent="0.2">
      <c r="A176" s="80">
        <v>381</v>
      </c>
      <c r="B176" s="81" t="s">
        <v>70</v>
      </c>
      <c r="C176" s="13">
        <f t="shared" ref="C176:H176" si="124">C177</f>
        <v>950</v>
      </c>
      <c r="D176" s="13">
        <f t="shared" si="124"/>
        <v>250</v>
      </c>
      <c r="E176" s="13">
        <f t="shared" si="124"/>
        <v>0</v>
      </c>
      <c r="F176" s="13">
        <f t="shared" si="124"/>
        <v>0</v>
      </c>
      <c r="G176" s="13">
        <f t="shared" si="124"/>
        <v>0</v>
      </c>
      <c r="H176" s="13">
        <f t="shared" si="124"/>
        <v>700</v>
      </c>
      <c r="I176" s="70"/>
      <c r="J176" s="70"/>
    </row>
    <row r="177" spans="1:13" s="74" customFormat="1" ht="12.75" x14ac:dyDescent="0.2">
      <c r="A177" s="82">
        <v>3811</v>
      </c>
      <c r="B177" s="83" t="s">
        <v>39</v>
      </c>
      <c r="C177" s="15">
        <v>950</v>
      </c>
      <c r="D177" s="15">
        <v>250</v>
      </c>
      <c r="E177" s="15"/>
      <c r="F177" s="15"/>
      <c r="G177" s="15"/>
      <c r="H177" s="15">
        <f t="shared" ref="H177" si="125">C177-D177+E177-F177+G177</f>
        <v>700</v>
      </c>
      <c r="I177" s="70"/>
      <c r="J177" s="70"/>
    </row>
    <row r="178" spans="1:13" s="11" customFormat="1" ht="25.5" x14ac:dyDescent="0.2">
      <c r="A178" s="77">
        <v>42</v>
      </c>
      <c r="B178" s="5" t="s">
        <v>143</v>
      </c>
      <c r="C178" s="6">
        <f>C179+C182</f>
        <v>2250</v>
      </c>
      <c r="D178" s="6">
        <f t="shared" ref="D178:H178" si="126">D179+D182</f>
        <v>2250</v>
      </c>
      <c r="E178" s="6">
        <f t="shared" si="126"/>
        <v>0</v>
      </c>
      <c r="F178" s="6">
        <f t="shared" si="126"/>
        <v>0</v>
      </c>
      <c r="G178" s="6">
        <f t="shared" si="126"/>
        <v>0</v>
      </c>
      <c r="H178" s="6">
        <f t="shared" si="126"/>
        <v>0</v>
      </c>
      <c r="I178" s="39"/>
      <c r="J178" s="70"/>
    </row>
    <row r="179" spans="1:13" s="11" customFormat="1" ht="12.75" x14ac:dyDescent="0.2">
      <c r="A179" s="23">
        <v>422</v>
      </c>
      <c r="B179" s="24" t="s">
        <v>41</v>
      </c>
      <c r="C179" s="17">
        <f>C180+C181</f>
        <v>1600</v>
      </c>
      <c r="D179" s="17">
        <f t="shared" ref="D179:H179" si="127">D180+D181</f>
        <v>1600</v>
      </c>
      <c r="E179" s="17">
        <f t="shared" si="127"/>
        <v>0</v>
      </c>
      <c r="F179" s="17">
        <f t="shared" si="127"/>
        <v>0</v>
      </c>
      <c r="G179" s="17">
        <f t="shared" si="127"/>
        <v>0</v>
      </c>
      <c r="H179" s="17">
        <f t="shared" si="127"/>
        <v>0</v>
      </c>
      <c r="I179" s="39"/>
      <c r="J179" s="70"/>
    </row>
    <row r="180" spans="1:13" s="11" customFormat="1" ht="12.75" x14ac:dyDescent="0.2">
      <c r="A180" s="19">
        <v>4221</v>
      </c>
      <c r="B180" s="20" t="s">
        <v>42</v>
      </c>
      <c r="C180" s="15">
        <v>250</v>
      </c>
      <c r="D180" s="15">
        <v>250</v>
      </c>
      <c r="E180" s="16"/>
      <c r="F180" s="16"/>
      <c r="G180" s="16"/>
      <c r="H180" s="15">
        <f t="shared" ref="H180:H181" si="128">C180-D180+E180-F180+G180</f>
        <v>0</v>
      </c>
      <c r="I180" s="39"/>
      <c r="J180" s="70"/>
    </row>
    <row r="181" spans="1:13" s="11" customFormat="1" ht="12.75" x14ac:dyDescent="0.2">
      <c r="A181" s="19">
        <v>4227</v>
      </c>
      <c r="B181" s="20" t="s">
        <v>45</v>
      </c>
      <c r="C181" s="15">
        <v>1350</v>
      </c>
      <c r="D181" s="16">
        <v>1350</v>
      </c>
      <c r="E181" s="15"/>
      <c r="F181" s="16"/>
      <c r="G181" s="16"/>
      <c r="H181" s="15">
        <f t="shared" si="128"/>
        <v>0</v>
      </c>
      <c r="I181" s="39"/>
      <c r="J181" s="70"/>
    </row>
    <row r="182" spans="1:13" s="11" customFormat="1" ht="25.5" x14ac:dyDescent="0.2">
      <c r="A182" s="23">
        <v>424</v>
      </c>
      <c r="B182" s="24" t="s">
        <v>79</v>
      </c>
      <c r="C182" s="13">
        <f t="shared" ref="C182:H182" si="129">C183</f>
        <v>650</v>
      </c>
      <c r="D182" s="13">
        <f t="shared" si="129"/>
        <v>650</v>
      </c>
      <c r="E182" s="13">
        <f t="shared" si="129"/>
        <v>0</v>
      </c>
      <c r="F182" s="13">
        <f t="shared" si="129"/>
        <v>0</v>
      </c>
      <c r="G182" s="13">
        <f t="shared" si="129"/>
        <v>0</v>
      </c>
      <c r="H182" s="13">
        <f t="shared" si="129"/>
        <v>0</v>
      </c>
      <c r="I182" s="39"/>
      <c r="J182" s="70"/>
    </row>
    <row r="183" spans="1:13" s="11" customFormat="1" ht="12.75" x14ac:dyDescent="0.2">
      <c r="A183" s="19">
        <v>4244</v>
      </c>
      <c r="B183" s="20" t="s">
        <v>80</v>
      </c>
      <c r="C183" s="16">
        <v>650</v>
      </c>
      <c r="D183" s="16">
        <v>650</v>
      </c>
      <c r="E183" s="16"/>
      <c r="F183" s="16"/>
      <c r="G183" s="16"/>
      <c r="H183" s="15">
        <f t="shared" ref="H183" si="130">C183-D183+E183-F183+G183</f>
        <v>0</v>
      </c>
      <c r="I183" s="39"/>
      <c r="J183" s="70"/>
    </row>
    <row r="184" spans="1:13" s="35" customFormat="1" ht="24" customHeight="1" x14ac:dyDescent="0.2">
      <c r="A184" s="22" t="s">
        <v>98</v>
      </c>
      <c r="B184" s="9" t="s">
        <v>99</v>
      </c>
      <c r="C184" s="10">
        <f t="shared" ref="C184:H187" si="131">C185</f>
        <v>38489600</v>
      </c>
      <c r="D184" s="10">
        <f t="shared" si="131"/>
        <v>3983000</v>
      </c>
      <c r="E184" s="10">
        <f t="shared" si="131"/>
        <v>0</v>
      </c>
      <c r="F184" s="10">
        <f t="shared" si="131"/>
        <v>0</v>
      </c>
      <c r="G184" s="10">
        <f t="shared" si="131"/>
        <v>0</v>
      </c>
      <c r="H184" s="10">
        <f t="shared" si="131"/>
        <v>34506600</v>
      </c>
      <c r="I184" s="39"/>
      <c r="J184" s="70"/>
      <c r="K184" s="39"/>
    </row>
    <row r="185" spans="1:13" s="35" customFormat="1" ht="18" customHeight="1" x14ac:dyDescent="0.2">
      <c r="A185" s="100" t="s">
        <v>0</v>
      </c>
      <c r="B185" s="101"/>
      <c r="C185" s="27">
        <f>C186</f>
        <v>38489600</v>
      </c>
      <c r="D185" s="27">
        <f t="shared" si="131"/>
        <v>3983000</v>
      </c>
      <c r="E185" s="27">
        <f t="shared" si="131"/>
        <v>0</v>
      </c>
      <c r="F185" s="27">
        <f t="shared" si="131"/>
        <v>0</v>
      </c>
      <c r="G185" s="27">
        <f t="shared" si="131"/>
        <v>0</v>
      </c>
      <c r="H185" s="27">
        <f t="shared" si="131"/>
        <v>34506600</v>
      </c>
      <c r="I185" s="39"/>
      <c r="J185" s="70"/>
    </row>
    <row r="186" spans="1:13" s="11" customFormat="1" ht="25.5" x14ac:dyDescent="0.2">
      <c r="A186" s="77">
        <v>36</v>
      </c>
      <c r="B186" s="5" t="s">
        <v>146</v>
      </c>
      <c r="C186" s="6">
        <f>C187</f>
        <v>38489600</v>
      </c>
      <c r="D186" s="6">
        <f t="shared" ref="D186" si="132">D187</f>
        <v>3983000</v>
      </c>
      <c r="E186" s="6">
        <f t="shared" ref="E186" si="133">E187</f>
        <v>0</v>
      </c>
      <c r="F186" s="6">
        <f t="shared" ref="F186" si="134">F187</f>
        <v>0</v>
      </c>
      <c r="G186" s="6">
        <f t="shared" ref="G186" si="135">G187</f>
        <v>0</v>
      </c>
      <c r="H186" s="6">
        <f t="shared" ref="H186" si="136">H187</f>
        <v>34506600</v>
      </c>
      <c r="I186" s="39"/>
      <c r="J186" s="70"/>
      <c r="K186" s="75"/>
      <c r="L186" s="75"/>
      <c r="M186" s="75"/>
    </row>
    <row r="187" spans="1:13" s="35" customFormat="1" ht="12.75" x14ac:dyDescent="0.2">
      <c r="A187" s="23">
        <v>363</v>
      </c>
      <c r="B187" s="24" t="s">
        <v>100</v>
      </c>
      <c r="C187" s="17">
        <f t="shared" si="131"/>
        <v>38489600</v>
      </c>
      <c r="D187" s="17">
        <f t="shared" si="131"/>
        <v>3983000</v>
      </c>
      <c r="E187" s="17">
        <f t="shared" si="131"/>
        <v>0</v>
      </c>
      <c r="F187" s="17">
        <f t="shared" si="131"/>
        <v>0</v>
      </c>
      <c r="G187" s="17">
        <f t="shared" si="131"/>
        <v>0</v>
      </c>
      <c r="H187" s="17">
        <f t="shared" si="131"/>
        <v>34506600</v>
      </c>
      <c r="I187" s="39"/>
      <c r="J187" s="70"/>
    </row>
    <row r="188" spans="1:13" s="35" customFormat="1" ht="12.75" x14ac:dyDescent="0.2">
      <c r="A188" s="19">
        <v>3631</v>
      </c>
      <c r="B188" s="20" t="s">
        <v>101</v>
      </c>
      <c r="C188" s="15">
        <v>38489600</v>
      </c>
      <c r="D188" s="15">
        <v>3983000</v>
      </c>
      <c r="E188" s="15">
        <v>0</v>
      </c>
      <c r="F188" s="15">
        <v>0</v>
      </c>
      <c r="G188" s="16"/>
      <c r="H188" s="15">
        <f t="shared" ref="H188" si="137">C188-D188+E188-F188+G188</f>
        <v>34506600</v>
      </c>
      <c r="I188" s="39"/>
      <c r="J188" s="70"/>
    </row>
    <row r="189" spans="1:13" s="11" customFormat="1" ht="24" customHeight="1" x14ac:dyDescent="0.2">
      <c r="A189" s="22" t="s">
        <v>81</v>
      </c>
      <c r="B189" s="9" t="s">
        <v>82</v>
      </c>
      <c r="C189" s="10">
        <f t="shared" ref="C189:H189" si="138">C190</f>
        <v>258200</v>
      </c>
      <c r="D189" s="10">
        <f t="shared" si="138"/>
        <v>35100</v>
      </c>
      <c r="E189" s="10">
        <f t="shared" si="138"/>
        <v>0</v>
      </c>
      <c r="F189" s="10">
        <f t="shared" si="138"/>
        <v>0</v>
      </c>
      <c r="G189" s="10">
        <f t="shared" si="138"/>
        <v>0</v>
      </c>
      <c r="H189" s="10">
        <f t="shared" si="138"/>
        <v>223100</v>
      </c>
      <c r="I189" s="39"/>
      <c r="J189" s="70"/>
      <c r="K189" s="39"/>
    </row>
    <row r="190" spans="1:13" s="11" customFormat="1" ht="18" customHeight="1" x14ac:dyDescent="0.2">
      <c r="A190" s="100" t="s">
        <v>0</v>
      </c>
      <c r="B190" s="101"/>
      <c r="C190" s="27">
        <f>C191+C194+C197</f>
        <v>258200</v>
      </c>
      <c r="D190" s="27">
        <f t="shared" ref="D190:H190" si="139">D191+D194+D197</f>
        <v>35100</v>
      </c>
      <c r="E190" s="27">
        <f t="shared" si="139"/>
        <v>0</v>
      </c>
      <c r="F190" s="27">
        <f t="shared" si="139"/>
        <v>0</v>
      </c>
      <c r="G190" s="27">
        <f t="shared" si="139"/>
        <v>0</v>
      </c>
      <c r="H190" s="27">
        <f t="shared" si="139"/>
        <v>223100</v>
      </c>
      <c r="I190" s="39"/>
      <c r="J190" s="70"/>
    </row>
    <row r="191" spans="1:13" s="11" customFormat="1" ht="12.75" x14ac:dyDescent="0.2">
      <c r="A191" s="77">
        <v>32</v>
      </c>
      <c r="B191" s="5" t="s">
        <v>139</v>
      </c>
      <c r="C191" s="6">
        <f>C192</f>
        <v>169250</v>
      </c>
      <c r="D191" s="6">
        <f t="shared" ref="D191:H191" si="140">D192</f>
        <v>0</v>
      </c>
      <c r="E191" s="6">
        <f t="shared" si="140"/>
        <v>0</v>
      </c>
      <c r="F191" s="6">
        <f t="shared" si="140"/>
        <v>0</v>
      </c>
      <c r="G191" s="6">
        <f t="shared" si="140"/>
        <v>0</v>
      </c>
      <c r="H191" s="6">
        <f t="shared" si="140"/>
        <v>169250</v>
      </c>
      <c r="I191" s="39"/>
      <c r="J191" s="70"/>
      <c r="K191" s="75"/>
      <c r="L191" s="75"/>
      <c r="M191" s="75"/>
    </row>
    <row r="192" spans="1:13" s="74" customFormat="1" ht="12.75" x14ac:dyDescent="0.2">
      <c r="A192" s="80">
        <v>323</v>
      </c>
      <c r="B192" s="55" t="s">
        <v>69</v>
      </c>
      <c r="C192" s="13">
        <f t="shared" ref="C192:H192" si="141">C193</f>
        <v>169250</v>
      </c>
      <c r="D192" s="13">
        <f t="shared" si="141"/>
        <v>0</v>
      </c>
      <c r="E192" s="13">
        <f t="shared" si="141"/>
        <v>0</v>
      </c>
      <c r="F192" s="13">
        <f t="shared" si="141"/>
        <v>0</v>
      </c>
      <c r="G192" s="13">
        <f t="shared" si="141"/>
        <v>0</v>
      </c>
      <c r="H192" s="13">
        <f t="shared" si="141"/>
        <v>169250</v>
      </c>
      <c r="I192" s="70"/>
      <c r="J192" s="70"/>
    </row>
    <row r="193" spans="1:13" s="74" customFormat="1" ht="12.75" x14ac:dyDescent="0.2">
      <c r="A193" s="82">
        <v>3238</v>
      </c>
      <c r="B193" s="83" t="s">
        <v>63</v>
      </c>
      <c r="C193" s="15">
        <v>169250</v>
      </c>
      <c r="D193" s="15"/>
      <c r="E193" s="15"/>
      <c r="F193" s="15"/>
      <c r="G193" s="15"/>
      <c r="H193" s="15">
        <f t="shared" ref="H193" si="142">C193-D193+E193-F193+G193</f>
        <v>169250</v>
      </c>
      <c r="I193" s="70"/>
      <c r="J193" s="70"/>
    </row>
    <row r="194" spans="1:13" s="11" customFormat="1" ht="25.5" x14ac:dyDescent="0.2">
      <c r="A194" s="77">
        <v>41</v>
      </c>
      <c r="B194" s="5" t="s">
        <v>147</v>
      </c>
      <c r="C194" s="6">
        <f>C195</f>
        <v>53100</v>
      </c>
      <c r="D194" s="6">
        <f t="shared" ref="D194" si="143">D195</f>
        <v>35100</v>
      </c>
      <c r="E194" s="6">
        <f t="shared" ref="E194" si="144">E195</f>
        <v>0</v>
      </c>
      <c r="F194" s="6">
        <f t="shared" ref="F194" si="145">F195</f>
        <v>0</v>
      </c>
      <c r="G194" s="6">
        <f t="shared" ref="G194" si="146">G195</f>
        <v>0</v>
      </c>
      <c r="H194" s="6">
        <f t="shared" ref="H194" si="147">H195</f>
        <v>18000</v>
      </c>
      <c r="I194" s="39"/>
      <c r="J194" s="70"/>
      <c r="K194" s="75"/>
      <c r="L194" s="75"/>
      <c r="M194" s="75"/>
    </row>
    <row r="195" spans="1:13" s="74" customFormat="1" ht="12.75" x14ac:dyDescent="0.2">
      <c r="A195" s="80">
        <v>412</v>
      </c>
      <c r="B195" s="55" t="s">
        <v>75</v>
      </c>
      <c r="C195" s="13">
        <f t="shared" ref="C195:H195" si="148">C196</f>
        <v>53100</v>
      </c>
      <c r="D195" s="13">
        <f t="shared" si="148"/>
        <v>35100</v>
      </c>
      <c r="E195" s="13">
        <f t="shared" si="148"/>
        <v>0</v>
      </c>
      <c r="F195" s="13">
        <f t="shared" si="148"/>
        <v>0</v>
      </c>
      <c r="G195" s="13">
        <f t="shared" si="148"/>
        <v>0</v>
      </c>
      <c r="H195" s="13">
        <f t="shared" si="148"/>
        <v>18000</v>
      </c>
      <c r="I195" s="70"/>
      <c r="J195" s="70"/>
    </row>
    <row r="196" spans="1:13" s="74" customFormat="1" ht="12.75" x14ac:dyDescent="0.2">
      <c r="A196" s="82">
        <v>4123</v>
      </c>
      <c r="B196" s="83" t="s">
        <v>78</v>
      </c>
      <c r="C196" s="15">
        <v>53100</v>
      </c>
      <c r="D196" s="15">
        <v>35100</v>
      </c>
      <c r="E196" s="15"/>
      <c r="F196" s="15"/>
      <c r="G196" s="15"/>
      <c r="H196" s="15">
        <f t="shared" ref="H196" si="149">C196-D196+E196-F196+G196</f>
        <v>18000</v>
      </c>
      <c r="I196" s="70"/>
      <c r="J196" s="70"/>
    </row>
    <row r="197" spans="1:13" s="11" customFormat="1" ht="25.5" x14ac:dyDescent="0.2">
      <c r="A197" s="77">
        <v>42</v>
      </c>
      <c r="B197" s="5" t="s">
        <v>143</v>
      </c>
      <c r="C197" s="6">
        <f>C198</f>
        <v>35850</v>
      </c>
      <c r="D197" s="6">
        <f t="shared" ref="D197" si="150">D198</f>
        <v>0</v>
      </c>
      <c r="E197" s="6">
        <f t="shared" ref="E197" si="151">E198</f>
        <v>0</v>
      </c>
      <c r="F197" s="6">
        <f t="shared" ref="F197" si="152">F198</f>
        <v>0</v>
      </c>
      <c r="G197" s="6">
        <f t="shared" ref="G197" si="153">G198</f>
        <v>0</v>
      </c>
      <c r="H197" s="6">
        <f t="shared" ref="H197" si="154">H198</f>
        <v>35850</v>
      </c>
      <c r="I197" s="39"/>
      <c r="J197" s="70"/>
      <c r="K197" s="75"/>
      <c r="L197" s="75"/>
      <c r="M197" s="75"/>
    </row>
    <row r="198" spans="1:13" s="11" customFormat="1" ht="12.75" x14ac:dyDescent="0.2">
      <c r="A198" s="23">
        <v>422</v>
      </c>
      <c r="B198" s="24" t="s">
        <v>41</v>
      </c>
      <c r="C198" s="13">
        <f>C200+C199</f>
        <v>35850</v>
      </c>
      <c r="D198" s="13">
        <f t="shared" ref="D198:H198" si="155">D200+D199</f>
        <v>0</v>
      </c>
      <c r="E198" s="13">
        <f t="shared" si="155"/>
        <v>0</v>
      </c>
      <c r="F198" s="13">
        <f t="shared" si="155"/>
        <v>0</v>
      </c>
      <c r="G198" s="13">
        <f t="shared" si="155"/>
        <v>0</v>
      </c>
      <c r="H198" s="13">
        <f t="shared" si="155"/>
        <v>35850</v>
      </c>
      <c r="I198" s="39"/>
      <c r="J198" s="70"/>
    </row>
    <row r="199" spans="1:13" s="11" customFormat="1" ht="12.75" x14ac:dyDescent="0.2">
      <c r="A199" s="19">
        <v>4221</v>
      </c>
      <c r="B199" s="20" t="s">
        <v>42</v>
      </c>
      <c r="C199" s="15">
        <v>30550</v>
      </c>
      <c r="D199" s="16"/>
      <c r="E199" s="16"/>
      <c r="F199" s="16"/>
      <c r="G199" s="16"/>
      <c r="H199" s="15">
        <f t="shared" ref="H199" si="156">C199-D199+E199-F199+G199</f>
        <v>30550</v>
      </c>
      <c r="I199" s="39"/>
      <c r="J199" s="70"/>
    </row>
    <row r="200" spans="1:13" s="11" customFormat="1" ht="12.75" x14ac:dyDescent="0.2">
      <c r="A200" s="19">
        <v>4222</v>
      </c>
      <c r="B200" s="14" t="s">
        <v>43</v>
      </c>
      <c r="C200" s="15">
        <v>5300</v>
      </c>
      <c r="D200" s="16"/>
      <c r="E200" s="16"/>
      <c r="F200" s="16"/>
      <c r="G200" s="16"/>
      <c r="H200" s="15">
        <f t="shared" ref="H200" si="157">C200-D200+E200-F200+G200</f>
        <v>5300</v>
      </c>
      <c r="I200" s="39"/>
      <c r="J200" s="70"/>
    </row>
    <row r="201" spans="1:13" s="11" customFormat="1" ht="29.25" customHeight="1" x14ac:dyDescent="0.2">
      <c r="A201" s="37" t="s">
        <v>102</v>
      </c>
      <c r="B201" s="9" t="s">
        <v>120</v>
      </c>
      <c r="C201" s="10">
        <f t="shared" ref="C201:H201" si="158">C202</f>
        <v>5282500</v>
      </c>
      <c r="D201" s="10">
        <f t="shared" si="158"/>
        <v>1230650</v>
      </c>
      <c r="E201" s="10">
        <f t="shared" si="158"/>
        <v>1306500</v>
      </c>
      <c r="F201" s="10">
        <f t="shared" si="158"/>
        <v>0</v>
      </c>
      <c r="G201" s="10">
        <f t="shared" si="158"/>
        <v>0</v>
      </c>
      <c r="H201" s="10">
        <f t="shared" si="158"/>
        <v>5358350</v>
      </c>
      <c r="I201" s="39"/>
      <c r="J201" s="70"/>
      <c r="K201" s="39"/>
    </row>
    <row r="202" spans="1:13" s="11" customFormat="1" ht="18" customHeight="1" x14ac:dyDescent="0.2">
      <c r="A202" s="100" t="s">
        <v>0</v>
      </c>
      <c r="B202" s="101"/>
      <c r="C202" s="27">
        <f>C203+C225+C228+C231+C238</f>
        <v>5282500</v>
      </c>
      <c r="D202" s="27">
        <f t="shared" ref="D202:H202" si="159">D203+D225+D228+D231+D238</f>
        <v>1230650</v>
      </c>
      <c r="E202" s="27">
        <f t="shared" si="159"/>
        <v>1306500</v>
      </c>
      <c r="F202" s="27">
        <f t="shared" si="159"/>
        <v>0</v>
      </c>
      <c r="G202" s="27">
        <f t="shared" si="159"/>
        <v>0</v>
      </c>
      <c r="H202" s="27">
        <f t="shared" si="159"/>
        <v>5358350</v>
      </c>
      <c r="I202" s="39"/>
      <c r="J202" s="70"/>
    </row>
    <row r="203" spans="1:13" s="11" customFormat="1" ht="12.75" x14ac:dyDescent="0.2">
      <c r="A203" s="77">
        <v>32</v>
      </c>
      <c r="B203" s="5" t="s">
        <v>139</v>
      </c>
      <c r="C203" s="6">
        <f>C204+C208+C215+C221+C223</f>
        <v>2203350</v>
      </c>
      <c r="D203" s="6">
        <f t="shared" ref="D203:H203" si="160">D204+D208+D215+D221+D223</f>
        <v>1116200</v>
      </c>
      <c r="E203" s="6">
        <f t="shared" si="160"/>
        <v>145450</v>
      </c>
      <c r="F203" s="6">
        <f t="shared" si="160"/>
        <v>0</v>
      </c>
      <c r="G203" s="6">
        <f t="shared" si="160"/>
        <v>0</v>
      </c>
      <c r="H203" s="6">
        <f t="shared" si="160"/>
        <v>1232600</v>
      </c>
      <c r="I203" s="39"/>
      <c r="J203" s="70"/>
      <c r="K203" s="75"/>
      <c r="L203" s="75"/>
      <c r="M203" s="75"/>
    </row>
    <row r="204" spans="1:13" s="74" customFormat="1" ht="12.75" x14ac:dyDescent="0.2">
      <c r="A204" s="40">
        <v>321</v>
      </c>
      <c r="B204" s="55" t="s">
        <v>9</v>
      </c>
      <c r="C204" s="13">
        <f t="shared" ref="C204" si="161">SUM(C205:C207)</f>
        <v>94200</v>
      </c>
      <c r="D204" s="13">
        <f t="shared" ref="D204:H204" si="162">SUM(D205:D207)</f>
        <v>36050</v>
      </c>
      <c r="E204" s="13">
        <f t="shared" si="162"/>
        <v>0</v>
      </c>
      <c r="F204" s="13">
        <f t="shared" si="162"/>
        <v>0</v>
      </c>
      <c r="G204" s="13">
        <f t="shared" si="162"/>
        <v>0</v>
      </c>
      <c r="H204" s="13">
        <f t="shared" si="162"/>
        <v>58150</v>
      </c>
      <c r="I204" s="70"/>
      <c r="J204" s="70"/>
    </row>
    <row r="205" spans="1:13" s="74" customFormat="1" ht="12.75" x14ac:dyDescent="0.2">
      <c r="A205" s="41">
        <v>3211</v>
      </c>
      <c r="B205" s="56" t="s">
        <v>10</v>
      </c>
      <c r="C205" s="15">
        <v>21250</v>
      </c>
      <c r="D205" s="15">
        <v>15000</v>
      </c>
      <c r="E205" s="15"/>
      <c r="F205" s="15"/>
      <c r="G205" s="15"/>
      <c r="H205" s="15">
        <f t="shared" ref="H205:H207" si="163">C205-D205+E205-F205+G205</f>
        <v>6250</v>
      </c>
      <c r="I205" s="70"/>
      <c r="J205" s="70"/>
    </row>
    <row r="206" spans="1:13" s="74" customFormat="1" ht="12.75" x14ac:dyDescent="0.2">
      <c r="A206" s="41">
        <v>3212</v>
      </c>
      <c r="B206" s="56" t="s">
        <v>11</v>
      </c>
      <c r="C206" s="15">
        <v>53050</v>
      </c>
      <c r="D206" s="15">
        <v>15450</v>
      </c>
      <c r="E206" s="15"/>
      <c r="F206" s="15"/>
      <c r="G206" s="15"/>
      <c r="H206" s="15">
        <f t="shared" ref="H206" si="164">C206-D206+E206-F206+G206</f>
        <v>37600</v>
      </c>
      <c r="I206" s="70"/>
      <c r="J206" s="70"/>
    </row>
    <row r="207" spans="1:13" s="74" customFormat="1" ht="12.75" x14ac:dyDescent="0.2">
      <c r="A207" s="41">
        <v>3214</v>
      </c>
      <c r="B207" s="56" t="s">
        <v>62</v>
      </c>
      <c r="C207" s="15">
        <v>19900</v>
      </c>
      <c r="D207" s="15">
        <v>5600</v>
      </c>
      <c r="E207" s="15"/>
      <c r="F207" s="15"/>
      <c r="G207" s="15"/>
      <c r="H207" s="15">
        <f t="shared" si="163"/>
        <v>14300</v>
      </c>
      <c r="I207" s="70"/>
      <c r="J207" s="70"/>
    </row>
    <row r="208" spans="1:13" s="74" customFormat="1" ht="12.75" x14ac:dyDescent="0.2">
      <c r="A208" s="40">
        <v>322</v>
      </c>
      <c r="B208" s="55" t="s">
        <v>13</v>
      </c>
      <c r="C208" s="13">
        <f t="shared" ref="C208" si="165">SUM(C209:C214)</f>
        <v>577400</v>
      </c>
      <c r="D208" s="13">
        <f t="shared" ref="D208:H208" si="166">SUM(D209:D214)</f>
        <v>42550</v>
      </c>
      <c r="E208" s="13">
        <f t="shared" si="166"/>
        <v>15800</v>
      </c>
      <c r="F208" s="13">
        <f t="shared" si="166"/>
        <v>0</v>
      </c>
      <c r="G208" s="13">
        <f t="shared" si="166"/>
        <v>0</v>
      </c>
      <c r="H208" s="13">
        <f t="shared" si="166"/>
        <v>550650</v>
      </c>
      <c r="I208" s="70"/>
      <c r="J208" s="70"/>
    </row>
    <row r="209" spans="1:10" s="74" customFormat="1" ht="12.75" x14ac:dyDescent="0.2">
      <c r="A209" s="41">
        <v>3221</v>
      </c>
      <c r="B209" s="56" t="s">
        <v>14</v>
      </c>
      <c r="C209" s="15">
        <v>5350</v>
      </c>
      <c r="D209" s="15">
        <v>4000</v>
      </c>
      <c r="E209" s="15"/>
      <c r="F209" s="15"/>
      <c r="G209" s="15"/>
      <c r="H209" s="15">
        <f t="shared" ref="H209" si="167">C209-D209+E209-F209+G209</f>
        <v>1350</v>
      </c>
      <c r="I209" s="70"/>
      <c r="J209" s="70"/>
    </row>
    <row r="210" spans="1:10" s="74" customFormat="1" ht="12.75" x14ac:dyDescent="0.2">
      <c r="A210" s="41">
        <v>3222</v>
      </c>
      <c r="B210" s="56" t="s">
        <v>95</v>
      </c>
      <c r="C210" s="15">
        <v>135350</v>
      </c>
      <c r="D210" s="15">
        <v>18000</v>
      </c>
      <c r="E210" s="15"/>
      <c r="F210" s="15"/>
      <c r="G210" s="15"/>
      <c r="H210" s="15">
        <f t="shared" ref="H210:H214" si="168">C210-D210+E210-F210+G210</f>
        <v>117350</v>
      </c>
      <c r="I210" s="70"/>
      <c r="J210" s="70"/>
    </row>
    <row r="211" spans="1:10" s="74" customFormat="1" ht="12.75" x14ac:dyDescent="0.2">
      <c r="A211" s="41">
        <v>3223</v>
      </c>
      <c r="B211" s="56" t="s">
        <v>16</v>
      </c>
      <c r="C211" s="15">
        <v>33200</v>
      </c>
      <c r="D211" s="15">
        <v>15000</v>
      </c>
      <c r="E211" s="15"/>
      <c r="F211" s="15"/>
      <c r="G211" s="15"/>
      <c r="H211" s="15">
        <f t="shared" si="168"/>
        <v>18200</v>
      </c>
      <c r="I211" s="70"/>
      <c r="J211" s="70"/>
    </row>
    <row r="212" spans="1:10" s="74" customFormat="1" ht="12.75" x14ac:dyDescent="0.2">
      <c r="A212" s="41">
        <v>3224</v>
      </c>
      <c r="B212" s="56" t="s">
        <v>17</v>
      </c>
      <c r="C212" s="15">
        <v>18600</v>
      </c>
      <c r="D212" s="15">
        <v>5550</v>
      </c>
      <c r="E212" s="15"/>
      <c r="F212" s="15"/>
      <c r="G212" s="15"/>
      <c r="H212" s="15">
        <f t="shared" si="168"/>
        <v>13050</v>
      </c>
      <c r="I212" s="70"/>
      <c r="J212" s="70"/>
    </row>
    <row r="213" spans="1:10" s="74" customFormat="1" ht="12.75" x14ac:dyDescent="0.2">
      <c r="A213" s="41">
        <v>3225</v>
      </c>
      <c r="B213" s="56" t="s">
        <v>18</v>
      </c>
      <c r="C213" s="15">
        <v>92900</v>
      </c>
      <c r="D213" s="15"/>
      <c r="E213" s="15">
        <v>15800</v>
      </c>
      <c r="F213" s="15"/>
      <c r="G213" s="15"/>
      <c r="H213" s="15">
        <f t="shared" si="168"/>
        <v>108700</v>
      </c>
      <c r="I213" s="70"/>
      <c r="J213" s="70"/>
    </row>
    <row r="214" spans="1:10" s="74" customFormat="1" ht="12.75" x14ac:dyDescent="0.2">
      <c r="A214" s="41">
        <v>3227</v>
      </c>
      <c r="B214" s="56" t="s">
        <v>19</v>
      </c>
      <c r="C214" s="15">
        <v>292000</v>
      </c>
      <c r="D214" s="15"/>
      <c r="E214" s="15"/>
      <c r="F214" s="15"/>
      <c r="G214" s="15"/>
      <c r="H214" s="15">
        <f t="shared" si="168"/>
        <v>292000</v>
      </c>
      <c r="I214" s="70"/>
      <c r="J214" s="70"/>
    </row>
    <row r="215" spans="1:10" s="74" customFormat="1" ht="12.75" x14ac:dyDescent="0.2">
      <c r="A215" s="40">
        <v>323</v>
      </c>
      <c r="B215" s="55" t="s">
        <v>20</v>
      </c>
      <c r="C215" s="13">
        <f t="shared" ref="C215:H215" si="169">SUM(C216:C220)</f>
        <v>1270250</v>
      </c>
      <c r="D215" s="13">
        <f t="shared" si="169"/>
        <v>948000</v>
      </c>
      <c r="E215" s="13">
        <f t="shared" si="169"/>
        <v>129650</v>
      </c>
      <c r="F215" s="13">
        <f t="shared" si="169"/>
        <v>0</v>
      </c>
      <c r="G215" s="13">
        <f t="shared" si="169"/>
        <v>0</v>
      </c>
      <c r="H215" s="13">
        <f t="shared" si="169"/>
        <v>451900</v>
      </c>
      <c r="I215" s="70"/>
      <c r="J215" s="70"/>
    </row>
    <row r="216" spans="1:10" s="74" customFormat="1" ht="12.75" x14ac:dyDescent="0.2">
      <c r="A216" s="41">
        <v>3231</v>
      </c>
      <c r="B216" s="56" t="s">
        <v>21</v>
      </c>
      <c r="C216" s="15">
        <v>1101600</v>
      </c>
      <c r="D216" s="15">
        <v>938000</v>
      </c>
      <c r="E216" s="15"/>
      <c r="F216" s="15"/>
      <c r="G216" s="15"/>
      <c r="H216" s="15">
        <f t="shared" ref="H216:H220" si="170">C216-D216+E216-F216+G216</f>
        <v>163600</v>
      </c>
      <c r="I216" s="70"/>
      <c r="J216" s="70"/>
    </row>
    <row r="217" spans="1:10" s="74" customFormat="1" ht="12.75" x14ac:dyDescent="0.2">
      <c r="A217" s="41">
        <v>3232</v>
      </c>
      <c r="B217" s="56" t="s">
        <v>22</v>
      </c>
      <c r="C217" s="15">
        <v>106200</v>
      </c>
      <c r="D217" s="15"/>
      <c r="E217" s="15"/>
      <c r="F217" s="15"/>
      <c r="G217" s="15"/>
      <c r="H217" s="15">
        <f t="shared" si="170"/>
        <v>106200</v>
      </c>
      <c r="I217" s="70"/>
      <c r="J217" s="70"/>
    </row>
    <row r="218" spans="1:10" s="74" customFormat="1" ht="12.75" x14ac:dyDescent="0.2">
      <c r="A218" s="41">
        <v>3235</v>
      </c>
      <c r="B218" s="56" t="s">
        <v>25</v>
      </c>
      <c r="C218" s="15">
        <v>43450</v>
      </c>
      <c r="D218" s="15"/>
      <c r="E218" s="15">
        <v>4650</v>
      </c>
      <c r="F218" s="15"/>
      <c r="G218" s="15"/>
      <c r="H218" s="15">
        <f t="shared" si="170"/>
        <v>48100</v>
      </c>
      <c r="I218" s="70"/>
      <c r="J218" s="70"/>
    </row>
    <row r="219" spans="1:10" s="74" customFormat="1" ht="12.75" x14ac:dyDescent="0.2">
      <c r="A219" s="41">
        <v>3237</v>
      </c>
      <c r="B219" s="56" t="s">
        <v>27</v>
      </c>
      <c r="C219" s="15">
        <v>0</v>
      </c>
      <c r="D219" s="15"/>
      <c r="E219" s="15">
        <v>125000</v>
      </c>
      <c r="F219" s="15"/>
      <c r="G219" s="15"/>
      <c r="H219" s="15">
        <f t="shared" ref="H219" si="171">C219-D219+E219-F219+G219</f>
        <v>125000</v>
      </c>
      <c r="I219" s="70"/>
      <c r="J219" s="70"/>
    </row>
    <row r="220" spans="1:10" s="74" customFormat="1" ht="12.75" x14ac:dyDescent="0.2">
      <c r="A220" s="41">
        <v>3239</v>
      </c>
      <c r="B220" s="56" t="s">
        <v>28</v>
      </c>
      <c r="C220" s="15">
        <v>19000</v>
      </c>
      <c r="D220" s="15">
        <v>10000</v>
      </c>
      <c r="E220" s="15"/>
      <c r="F220" s="15"/>
      <c r="G220" s="15"/>
      <c r="H220" s="15">
        <f t="shared" si="170"/>
        <v>9000</v>
      </c>
      <c r="I220" s="70"/>
      <c r="J220" s="70"/>
    </row>
    <row r="221" spans="1:10" s="74" customFormat="1" ht="12.75" customHeight="1" x14ac:dyDescent="0.2">
      <c r="A221" s="40">
        <v>324</v>
      </c>
      <c r="B221" s="55" t="s">
        <v>29</v>
      </c>
      <c r="C221" s="13">
        <f t="shared" ref="C221:H221" si="172">C222</f>
        <v>254850</v>
      </c>
      <c r="D221" s="13">
        <f t="shared" si="172"/>
        <v>83600</v>
      </c>
      <c r="E221" s="13">
        <f t="shared" si="172"/>
        <v>0</v>
      </c>
      <c r="F221" s="13">
        <f t="shared" si="172"/>
        <v>0</v>
      </c>
      <c r="G221" s="13">
        <f t="shared" si="172"/>
        <v>0</v>
      </c>
      <c r="H221" s="13">
        <f t="shared" si="172"/>
        <v>171250</v>
      </c>
      <c r="I221" s="70"/>
      <c r="J221" s="70"/>
    </row>
    <row r="222" spans="1:10" s="74" customFormat="1" ht="12.75" x14ac:dyDescent="0.2">
      <c r="A222" s="41">
        <v>3241</v>
      </c>
      <c r="B222" s="56" t="s">
        <v>29</v>
      </c>
      <c r="C222" s="15">
        <v>254850</v>
      </c>
      <c r="D222" s="15">
        <v>83600</v>
      </c>
      <c r="E222" s="15"/>
      <c r="F222" s="15"/>
      <c r="G222" s="15"/>
      <c r="H222" s="15">
        <f t="shared" ref="H222" si="173">C222-D222+E222-F222+G222</f>
        <v>171250</v>
      </c>
      <c r="I222" s="70"/>
      <c r="J222" s="70"/>
    </row>
    <row r="223" spans="1:10" s="74" customFormat="1" ht="12.75" x14ac:dyDescent="0.2">
      <c r="A223" s="40">
        <v>329</v>
      </c>
      <c r="B223" s="55" t="s">
        <v>30</v>
      </c>
      <c r="C223" s="13">
        <f t="shared" ref="C223:H223" si="174">SUM(C224:C224)</f>
        <v>6650</v>
      </c>
      <c r="D223" s="13">
        <f t="shared" si="174"/>
        <v>6000</v>
      </c>
      <c r="E223" s="13">
        <f t="shared" si="174"/>
        <v>0</v>
      </c>
      <c r="F223" s="13">
        <f t="shared" si="174"/>
        <v>0</v>
      </c>
      <c r="G223" s="13">
        <f t="shared" si="174"/>
        <v>0</v>
      </c>
      <c r="H223" s="13">
        <f t="shared" si="174"/>
        <v>650</v>
      </c>
      <c r="I223" s="70"/>
      <c r="J223" s="70"/>
    </row>
    <row r="224" spans="1:10" s="74" customFormat="1" ht="12.75" x14ac:dyDescent="0.2">
      <c r="A224" s="41">
        <v>3292</v>
      </c>
      <c r="B224" s="56" t="s">
        <v>32</v>
      </c>
      <c r="C224" s="15">
        <v>6650</v>
      </c>
      <c r="D224" s="15">
        <v>6000</v>
      </c>
      <c r="E224" s="15"/>
      <c r="F224" s="15"/>
      <c r="G224" s="15"/>
      <c r="H224" s="15">
        <f t="shared" ref="H224" si="175">C224-D224+E224-F224+G224</f>
        <v>650</v>
      </c>
      <c r="I224" s="70"/>
      <c r="J224" s="70"/>
    </row>
    <row r="225" spans="1:13" s="11" customFormat="1" ht="25.5" x14ac:dyDescent="0.2">
      <c r="A225" s="77">
        <v>36</v>
      </c>
      <c r="B225" s="5" t="s">
        <v>146</v>
      </c>
      <c r="C225" s="6">
        <f>C226</f>
        <v>318550</v>
      </c>
      <c r="D225" s="6">
        <f t="shared" ref="D225" si="176">D226</f>
        <v>0</v>
      </c>
      <c r="E225" s="6">
        <f t="shared" ref="E225" si="177">E226</f>
        <v>134350</v>
      </c>
      <c r="F225" s="6">
        <f t="shared" ref="F225" si="178">F226</f>
        <v>0</v>
      </c>
      <c r="G225" s="6">
        <f t="shared" ref="G225" si="179">G226</f>
        <v>0</v>
      </c>
      <c r="H225" s="6">
        <f t="shared" ref="H225" si="180">H226</f>
        <v>452900</v>
      </c>
      <c r="I225" s="39"/>
      <c r="J225" s="70"/>
      <c r="K225" s="75"/>
      <c r="L225" s="75"/>
      <c r="M225" s="75"/>
    </row>
    <row r="226" spans="1:13" s="74" customFormat="1" ht="12.75" x14ac:dyDescent="0.2">
      <c r="A226" s="40">
        <v>366</v>
      </c>
      <c r="B226" s="56" t="s">
        <v>103</v>
      </c>
      <c r="C226" s="84">
        <f t="shared" ref="C226:H226" si="181">C227</f>
        <v>318550</v>
      </c>
      <c r="D226" s="84">
        <f t="shared" si="181"/>
        <v>0</v>
      </c>
      <c r="E226" s="84">
        <f t="shared" si="181"/>
        <v>134350</v>
      </c>
      <c r="F226" s="84">
        <f t="shared" si="181"/>
        <v>0</v>
      </c>
      <c r="G226" s="84">
        <f t="shared" si="181"/>
        <v>0</v>
      </c>
      <c r="H226" s="84">
        <f t="shared" si="181"/>
        <v>452900</v>
      </c>
      <c r="I226" s="70"/>
      <c r="J226" s="70"/>
    </row>
    <row r="227" spans="1:13" s="74" customFormat="1" ht="25.5" x14ac:dyDescent="0.2">
      <c r="A227" s="41">
        <v>3661</v>
      </c>
      <c r="B227" s="56" t="s">
        <v>104</v>
      </c>
      <c r="C227" s="15">
        <v>318550</v>
      </c>
      <c r="D227" s="15"/>
      <c r="E227" s="15">
        <v>134350</v>
      </c>
      <c r="F227" s="15"/>
      <c r="G227" s="15"/>
      <c r="H227" s="15">
        <f t="shared" ref="H227" si="182">C227-D227+E227-F227+G227</f>
        <v>452900</v>
      </c>
      <c r="I227" s="70"/>
      <c r="J227" s="70"/>
    </row>
    <row r="228" spans="1:13" s="11" customFormat="1" ht="12.75" x14ac:dyDescent="0.2">
      <c r="A228" s="77">
        <v>38</v>
      </c>
      <c r="B228" s="5" t="s">
        <v>142</v>
      </c>
      <c r="C228" s="6">
        <f>C229</f>
        <v>2395650</v>
      </c>
      <c r="D228" s="6">
        <f t="shared" ref="D228" si="183">D229</f>
        <v>0</v>
      </c>
      <c r="E228" s="6">
        <f t="shared" ref="E228" si="184">E229</f>
        <v>222700</v>
      </c>
      <c r="F228" s="6">
        <f t="shared" ref="F228" si="185">F229</f>
        <v>0</v>
      </c>
      <c r="G228" s="6">
        <f t="shared" ref="G228" si="186">G229</f>
        <v>0</v>
      </c>
      <c r="H228" s="6">
        <f t="shared" ref="H228" si="187">H229</f>
        <v>2618350</v>
      </c>
      <c r="I228" s="39"/>
      <c r="J228" s="70"/>
    </row>
    <row r="229" spans="1:13" s="74" customFormat="1" ht="12.75" x14ac:dyDescent="0.2">
      <c r="A229" s="40">
        <v>381</v>
      </c>
      <c r="B229" s="55" t="s">
        <v>70</v>
      </c>
      <c r="C229" s="13">
        <f t="shared" ref="C229:H229" si="188">C230</f>
        <v>2395650</v>
      </c>
      <c r="D229" s="13">
        <f t="shared" si="188"/>
        <v>0</v>
      </c>
      <c r="E229" s="13">
        <f t="shared" si="188"/>
        <v>222700</v>
      </c>
      <c r="F229" s="13">
        <f t="shared" si="188"/>
        <v>0</v>
      </c>
      <c r="G229" s="13">
        <f t="shared" si="188"/>
        <v>0</v>
      </c>
      <c r="H229" s="13">
        <f t="shared" si="188"/>
        <v>2618350</v>
      </c>
      <c r="I229" s="70"/>
      <c r="J229" s="70"/>
    </row>
    <row r="230" spans="1:13" s="74" customFormat="1" ht="12.75" x14ac:dyDescent="0.2">
      <c r="A230" s="41">
        <v>3811</v>
      </c>
      <c r="B230" s="56" t="s">
        <v>39</v>
      </c>
      <c r="C230" s="15">
        <v>2395650</v>
      </c>
      <c r="D230" s="15"/>
      <c r="E230" s="15">
        <v>222700</v>
      </c>
      <c r="F230" s="15"/>
      <c r="G230" s="15"/>
      <c r="H230" s="15">
        <f t="shared" ref="H230" si="189">C230-D230+E230-F230+G230</f>
        <v>2618350</v>
      </c>
      <c r="I230" s="70"/>
      <c r="J230" s="70"/>
    </row>
    <row r="231" spans="1:13" s="11" customFormat="1" ht="25.5" x14ac:dyDescent="0.2">
      <c r="A231" s="77">
        <v>42</v>
      </c>
      <c r="B231" s="5" t="s">
        <v>143</v>
      </c>
      <c r="C231" s="6">
        <f>C232+C236</f>
        <v>311200</v>
      </c>
      <c r="D231" s="6">
        <f t="shared" ref="D231:H231" si="190">D232+D236</f>
        <v>93700</v>
      </c>
      <c r="E231" s="6">
        <f t="shared" si="190"/>
        <v>804000</v>
      </c>
      <c r="F231" s="6">
        <f t="shared" si="190"/>
        <v>0</v>
      </c>
      <c r="G231" s="6">
        <f t="shared" si="190"/>
        <v>0</v>
      </c>
      <c r="H231" s="6">
        <f t="shared" si="190"/>
        <v>1021500</v>
      </c>
      <c r="I231" s="39"/>
      <c r="J231" s="70"/>
      <c r="K231" s="75"/>
      <c r="L231" s="75"/>
      <c r="M231" s="75"/>
    </row>
    <row r="232" spans="1:13" s="74" customFormat="1" ht="12.75" x14ac:dyDescent="0.2">
      <c r="A232" s="40">
        <v>422</v>
      </c>
      <c r="B232" s="55" t="s">
        <v>41</v>
      </c>
      <c r="C232" s="13">
        <f t="shared" ref="C232" si="191">SUM(C233:C235)</f>
        <v>178500</v>
      </c>
      <c r="D232" s="13">
        <f t="shared" ref="D232:H232" si="192">SUM(D233:D235)</f>
        <v>0</v>
      </c>
      <c r="E232" s="13">
        <f t="shared" si="192"/>
        <v>804000</v>
      </c>
      <c r="F232" s="13">
        <f t="shared" si="192"/>
        <v>0</v>
      </c>
      <c r="G232" s="13">
        <f t="shared" si="192"/>
        <v>0</v>
      </c>
      <c r="H232" s="13">
        <f t="shared" si="192"/>
        <v>982500</v>
      </c>
      <c r="I232" s="70"/>
      <c r="J232" s="70"/>
    </row>
    <row r="233" spans="1:13" s="74" customFormat="1" ht="12.75" x14ac:dyDescent="0.2">
      <c r="A233" s="41">
        <v>4222</v>
      </c>
      <c r="B233" s="56" t="s">
        <v>43</v>
      </c>
      <c r="C233" s="15">
        <v>36500</v>
      </c>
      <c r="D233" s="15"/>
      <c r="E233" s="15">
        <v>750000</v>
      </c>
      <c r="F233" s="15"/>
      <c r="G233" s="15"/>
      <c r="H233" s="15">
        <f t="shared" ref="H233:H235" si="193">C233-D233+E233-F233+G233</f>
        <v>786500</v>
      </c>
      <c r="I233" s="70"/>
      <c r="J233" s="70"/>
    </row>
    <row r="234" spans="1:13" s="74" customFormat="1" ht="12.75" x14ac:dyDescent="0.2">
      <c r="A234" s="41">
        <v>4223</v>
      </c>
      <c r="B234" s="56" t="s">
        <v>44</v>
      </c>
      <c r="C234" s="15">
        <v>132700</v>
      </c>
      <c r="D234" s="15"/>
      <c r="E234" s="15">
        <v>54000</v>
      </c>
      <c r="F234" s="15"/>
      <c r="G234" s="15"/>
      <c r="H234" s="15">
        <f t="shared" si="193"/>
        <v>186700</v>
      </c>
      <c r="I234" s="70"/>
      <c r="J234" s="70"/>
    </row>
    <row r="235" spans="1:13" s="74" customFormat="1" ht="12.75" x14ac:dyDescent="0.2">
      <c r="A235" s="41">
        <v>4227</v>
      </c>
      <c r="B235" s="56" t="s">
        <v>45</v>
      </c>
      <c r="C235" s="15">
        <v>9300</v>
      </c>
      <c r="D235" s="15"/>
      <c r="E235" s="15"/>
      <c r="F235" s="15"/>
      <c r="G235" s="15"/>
      <c r="H235" s="15">
        <f t="shared" si="193"/>
        <v>9300</v>
      </c>
      <c r="I235" s="70"/>
      <c r="J235" s="70"/>
    </row>
    <row r="236" spans="1:13" s="36" customFormat="1" x14ac:dyDescent="0.25">
      <c r="A236" s="40">
        <v>423</v>
      </c>
      <c r="B236" s="55" t="s">
        <v>46</v>
      </c>
      <c r="C236" s="13">
        <f>SUM(C237)</f>
        <v>132700</v>
      </c>
      <c r="D236" s="13">
        <f t="shared" ref="D236" si="194">SUM(D237)</f>
        <v>93700</v>
      </c>
      <c r="E236" s="13">
        <f t="shared" ref="E236" si="195">SUM(E237)</f>
        <v>0</v>
      </c>
      <c r="F236" s="13">
        <f t="shared" ref="F236" si="196">SUM(F237)</f>
        <v>0</v>
      </c>
      <c r="G236" s="13">
        <f t="shared" ref="G236" si="197">SUM(G237)</f>
        <v>0</v>
      </c>
      <c r="H236" s="13">
        <f t="shared" ref="H236" si="198">SUM(H237)</f>
        <v>39000</v>
      </c>
      <c r="J236" s="70"/>
    </row>
    <row r="237" spans="1:13" s="36" customFormat="1" x14ac:dyDescent="0.25">
      <c r="A237" s="41">
        <v>4231</v>
      </c>
      <c r="B237" s="56" t="s">
        <v>47</v>
      </c>
      <c r="C237" s="15">
        <v>132700</v>
      </c>
      <c r="D237" s="15">
        <v>93700</v>
      </c>
      <c r="E237" s="15">
        <v>0</v>
      </c>
      <c r="F237" s="15"/>
      <c r="G237" s="15"/>
      <c r="H237" s="15">
        <f t="shared" ref="H237" si="199">C237-D237+E237-F237+G237</f>
        <v>39000</v>
      </c>
      <c r="J237" s="70"/>
    </row>
    <row r="238" spans="1:13" s="36" customFormat="1" ht="25.5" x14ac:dyDescent="0.25">
      <c r="A238" s="78">
        <v>45</v>
      </c>
      <c r="B238" s="79" t="s">
        <v>144</v>
      </c>
      <c r="C238" s="6">
        <f>C239</f>
        <v>53750</v>
      </c>
      <c r="D238" s="6">
        <f t="shared" ref="D238:D239" si="200">SUM(D239)</f>
        <v>20750</v>
      </c>
      <c r="E238" s="6">
        <f t="shared" ref="E238:E239" si="201">SUM(E239)</f>
        <v>0</v>
      </c>
      <c r="F238" s="6">
        <f t="shared" ref="F238:F239" si="202">SUM(F239)</f>
        <v>0</v>
      </c>
      <c r="G238" s="6">
        <f t="shared" ref="G238:G239" si="203">SUM(G239)</f>
        <v>0</v>
      </c>
      <c r="H238" s="6">
        <f t="shared" ref="H238:H239" si="204">SUM(H239)</f>
        <v>33000</v>
      </c>
      <c r="I238" s="73"/>
      <c r="J238" s="70"/>
    </row>
    <row r="239" spans="1:13" s="36" customFormat="1" x14ac:dyDescent="0.25">
      <c r="A239" s="23">
        <v>453</v>
      </c>
      <c r="B239" s="24" t="s">
        <v>145</v>
      </c>
      <c r="C239" s="17">
        <f>SUM(C240)</f>
        <v>53750</v>
      </c>
      <c r="D239" s="17">
        <f t="shared" si="200"/>
        <v>20750</v>
      </c>
      <c r="E239" s="17">
        <f t="shared" si="201"/>
        <v>0</v>
      </c>
      <c r="F239" s="17">
        <f t="shared" si="202"/>
        <v>0</v>
      </c>
      <c r="G239" s="17">
        <f t="shared" si="203"/>
        <v>0</v>
      </c>
      <c r="H239" s="17">
        <f t="shared" si="204"/>
        <v>33000</v>
      </c>
      <c r="I239" s="73"/>
      <c r="J239" s="70"/>
    </row>
    <row r="240" spans="1:13" x14ac:dyDescent="0.25">
      <c r="A240" s="19">
        <v>4531</v>
      </c>
      <c r="B240" s="20" t="s">
        <v>145</v>
      </c>
      <c r="C240" s="16">
        <v>53750</v>
      </c>
      <c r="D240" s="15">
        <v>20750</v>
      </c>
      <c r="E240" s="16">
        <v>0</v>
      </c>
      <c r="F240" s="16"/>
      <c r="G240" s="16"/>
      <c r="H240" s="15">
        <f t="shared" ref="H240" si="205">C240-D240+E240-F240+G240</f>
        <v>33000</v>
      </c>
      <c r="J240" s="70"/>
    </row>
    <row r="241" spans="1:13" s="11" customFormat="1" ht="38.25" x14ac:dyDescent="0.2">
      <c r="A241" s="22" t="s">
        <v>83</v>
      </c>
      <c r="B241" s="9" t="s">
        <v>84</v>
      </c>
      <c r="C241" s="10">
        <f>C242</f>
        <v>77650</v>
      </c>
      <c r="D241" s="10">
        <f t="shared" ref="D241:H241" si="206">D242</f>
        <v>1980</v>
      </c>
      <c r="E241" s="10">
        <f t="shared" si="206"/>
        <v>1980</v>
      </c>
      <c r="F241" s="10">
        <f t="shared" si="206"/>
        <v>0</v>
      </c>
      <c r="G241" s="10">
        <f t="shared" si="206"/>
        <v>0</v>
      </c>
      <c r="H241" s="10">
        <f t="shared" si="206"/>
        <v>77650</v>
      </c>
      <c r="I241" s="39"/>
      <c r="J241" s="70"/>
      <c r="K241" s="39"/>
    </row>
    <row r="242" spans="1:13" s="11" customFormat="1" ht="18" customHeight="1" x14ac:dyDescent="0.2">
      <c r="A242" s="100" t="s">
        <v>48</v>
      </c>
      <c r="B242" s="101"/>
      <c r="C242" s="27">
        <f>C243+C251+C268+C271</f>
        <v>77650</v>
      </c>
      <c r="D242" s="27">
        <f>D243+D251+D268+D271</f>
        <v>1980</v>
      </c>
      <c r="E242" s="27">
        <f t="shared" ref="E242:H242" si="207">E243+E251+E268+E271</f>
        <v>1980</v>
      </c>
      <c r="F242" s="27">
        <f t="shared" si="207"/>
        <v>0</v>
      </c>
      <c r="G242" s="27">
        <f t="shared" si="207"/>
        <v>0</v>
      </c>
      <c r="H242" s="27">
        <f t="shared" si="207"/>
        <v>77650</v>
      </c>
      <c r="I242" s="39"/>
      <c r="J242" s="70"/>
    </row>
    <row r="243" spans="1:13" s="11" customFormat="1" ht="12.75" x14ac:dyDescent="0.2">
      <c r="A243" s="77">
        <v>31</v>
      </c>
      <c r="B243" s="5" t="s">
        <v>138</v>
      </c>
      <c r="C243" s="6">
        <f>C244+C247+C249</f>
        <v>8500</v>
      </c>
      <c r="D243" s="6">
        <f t="shared" ref="D243" si="208">D244+D247+D249</f>
        <v>250</v>
      </c>
      <c r="E243" s="6">
        <f t="shared" ref="E243" si="209">E244+E247+E249</f>
        <v>500</v>
      </c>
      <c r="F243" s="6">
        <f t="shared" ref="F243" si="210">F244+F247+F249</f>
        <v>0</v>
      </c>
      <c r="G243" s="6">
        <f t="shared" ref="G243" si="211">G244+G247+G249</f>
        <v>0</v>
      </c>
      <c r="H243" s="6">
        <f t="shared" ref="H243" si="212">H244+H247+H249</f>
        <v>8750</v>
      </c>
      <c r="I243" s="39"/>
      <c r="J243" s="70"/>
      <c r="K243" s="70"/>
      <c r="L243" s="74"/>
      <c r="M243" s="74"/>
    </row>
    <row r="244" spans="1:13" s="74" customFormat="1" ht="12.75" x14ac:dyDescent="0.2">
      <c r="A244" s="80">
        <v>311</v>
      </c>
      <c r="B244" s="55" t="s">
        <v>85</v>
      </c>
      <c r="C244" s="13">
        <f>C246+C245</f>
        <v>7300</v>
      </c>
      <c r="D244" s="13">
        <f>D246+D245</f>
        <v>250</v>
      </c>
      <c r="E244" s="13">
        <f t="shared" ref="E244:H244" si="213">E246+E245</f>
        <v>250</v>
      </c>
      <c r="F244" s="13">
        <f t="shared" si="213"/>
        <v>0</v>
      </c>
      <c r="G244" s="13">
        <f t="shared" si="213"/>
        <v>0</v>
      </c>
      <c r="H244" s="13">
        <f t="shared" si="213"/>
        <v>7300</v>
      </c>
      <c r="I244" s="70"/>
      <c r="J244" s="70"/>
    </row>
    <row r="245" spans="1:13" s="74" customFormat="1" ht="12.75" x14ac:dyDescent="0.2">
      <c r="A245" s="82">
        <v>3111</v>
      </c>
      <c r="B245" s="83" t="s">
        <v>3</v>
      </c>
      <c r="C245" s="15">
        <v>7050</v>
      </c>
      <c r="D245" s="15"/>
      <c r="E245" s="15">
        <v>250</v>
      </c>
      <c r="F245" s="15"/>
      <c r="G245" s="15"/>
      <c r="H245" s="15">
        <f t="shared" ref="H245" si="214">C245-D245+E245-F245+G245</f>
        <v>7300</v>
      </c>
      <c r="I245" s="70"/>
      <c r="J245" s="70"/>
    </row>
    <row r="246" spans="1:13" s="74" customFormat="1" ht="12.75" x14ac:dyDescent="0.2">
      <c r="A246" s="82">
        <v>3113</v>
      </c>
      <c r="B246" s="83" t="s">
        <v>4</v>
      </c>
      <c r="C246" s="15">
        <v>250</v>
      </c>
      <c r="D246" s="15">
        <v>250</v>
      </c>
      <c r="E246" s="15"/>
      <c r="F246" s="15"/>
      <c r="G246" s="15"/>
      <c r="H246" s="15">
        <f t="shared" ref="H246" si="215">C246-D246+E246-F246+G246</f>
        <v>0</v>
      </c>
      <c r="I246" s="70"/>
      <c r="J246" s="70"/>
    </row>
    <row r="247" spans="1:13" s="74" customFormat="1" ht="12.75" x14ac:dyDescent="0.2">
      <c r="A247" s="80">
        <v>312</v>
      </c>
      <c r="B247" s="55" t="s">
        <v>5</v>
      </c>
      <c r="C247" s="13">
        <f t="shared" ref="C247:H247" si="216">C248</f>
        <v>150</v>
      </c>
      <c r="D247" s="13">
        <f t="shared" si="216"/>
        <v>0</v>
      </c>
      <c r="E247" s="13">
        <f t="shared" si="216"/>
        <v>50</v>
      </c>
      <c r="F247" s="13">
        <f t="shared" si="216"/>
        <v>0</v>
      </c>
      <c r="G247" s="13">
        <f t="shared" si="216"/>
        <v>0</v>
      </c>
      <c r="H247" s="13">
        <f t="shared" si="216"/>
        <v>200</v>
      </c>
      <c r="I247" s="70"/>
      <c r="J247" s="70"/>
    </row>
    <row r="248" spans="1:13" s="74" customFormat="1" ht="12.75" x14ac:dyDescent="0.2">
      <c r="A248" s="82">
        <v>3121</v>
      </c>
      <c r="B248" s="83" t="s">
        <v>5</v>
      </c>
      <c r="C248" s="15">
        <v>150</v>
      </c>
      <c r="D248" s="15"/>
      <c r="E248" s="15">
        <v>50</v>
      </c>
      <c r="F248" s="15"/>
      <c r="G248" s="15"/>
      <c r="H248" s="15">
        <f t="shared" ref="H248" si="217">C248-D248+E248-F248+G248</f>
        <v>200</v>
      </c>
      <c r="I248" s="70"/>
      <c r="J248" s="70"/>
    </row>
    <row r="249" spans="1:13" s="74" customFormat="1" ht="12.75" x14ac:dyDescent="0.2">
      <c r="A249" s="80">
        <v>313</v>
      </c>
      <c r="B249" s="81" t="s">
        <v>86</v>
      </c>
      <c r="C249" s="13">
        <f t="shared" ref="C249:H249" si="218">C250</f>
        <v>1050</v>
      </c>
      <c r="D249" s="13">
        <f t="shared" si="218"/>
        <v>0</v>
      </c>
      <c r="E249" s="13">
        <f t="shared" si="218"/>
        <v>200</v>
      </c>
      <c r="F249" s="13">
        <f t="shared" si="218"/>
        <v>0</v>
      </c>
      <c r="G249" s="13">
        <f t="shared" si="218"/>
        <v>0</v>
      </c>
      <c r="H249" s="13">
        <f t="shared" si="218"/>
        <v>1250</v>
      </c>
      <c r="I249" s="70"/>
      <c r="J249" s="70"/>
    </row>
    <row r="250" spans="1:13" s="74" customFormat="1" ht="12.75" x14ac:dyDescent="0.2">
      <c r="A250" s="82">
        <v>3132</v>
      </c>
      <c r="B250" s="83" t="s">
        <v>87</v>
      </c>
      <c r="C250" s="15">
        <v>1050</v>
      </c>
      <c r="D250" s="15"/>
      <c r="E250" s="15">
        <v>200</v>
      </c>
      <c r="F250" s="15"/>
      <c r="G250" s="15"/>
      <c r="H250" s="15">
        <f t="shared" ref="H250" si="219">C250-D250+E250-F250+G250</f>
        <v>1250</v>
      </c>
      <c r="I250" s="70"/>
      <c r="J250" s="70"/>
    </row>
    <row r="251" spans="1:13" s="11" customFormat="1" ht="12.75" x14ac:dyDescent="0.2">
      <c r="A251" s="77">
        <v>32</v>
      </c>
      <c r="B251" s="5" t="s">
        <v>139</v>
      </c>
      <c r="C251" s="6">
        <f>C252+C255+C259+C266</f>
        <v>15400</v>
      </c>
      <c r="D251" s="6">
        <f t="shared" ref="D251:H251" si="220">D252+D255+D259+D266</f>
        <v>1730</v>
      </c>
      <c r="E251" s="6">
        <f t="shared" si="220"/>
        <v>1480</v>
      </c>
      <c r="F251" s="6">
        <f t="shared" si="220"/>
        <v>0</v>
      </c>
      <c r="G251" s="6">
        <f t="shared" si="220"/>
        <v>0</v>
      </c>
      <c r="H251" s="6">
        <f t="shared" si="220"/>
        <v>15150</v>
      </c>
      <c r="I251" s="39"/>
      <c r="J251" s="70"/>
      <c r="K251" s="75"/>
      <c r="L251" s="75"/>
      <c r="M251" s="75"/>
    </row>
    <row r="252" spans="1:13" s="74" customFormat="1" ht="12.75" x14ac:dyDescent="0.2">
      <c r="A252" s="80">
        <v>321</v>
      </c>
      <c r="B252" s="81" t="s">
        <v>9</v>
      </c>
      <c r="C252" s="13">
        <f t="shared" ref="C252" si="221">C253+C254</f>
        <v>2000</v>
      </c>
      <c r="D252" s="13">
        <f t="shared" ref="D252:H252" si="222">D253+D254</f>
        <v>450</v>
      </c>
      <c r="E252" s="13">
        <f t="shared" si="222"/>
        <v>0</v>
      </c>
      <c r="F252" s="13">
        <f t="shared" si="222"/>
        <v>0</v>
      </c>
      <c r="G252" s="13">
        <f t="shared" si="222"/>
        <v>0</v>
      </c>
      <c r="H252" s="13">
        <f t="shared" si="222"/>
        <v>1550</v>
      </c>
      <c r="I252" s="70"/>
      <c r="J252" s="70"/>
    </row>
    <row r="253" spans="1:13" s="74" customFormat="1" ht="12.75" x14ac:dyDescent="0.2">
      <c r="A253" s="82">
        <v>3211</v>
      </c>
      <c r="B253" s="83" t="s">
        <v>10</v>
      </c>
      <c r="C253" s="15">
        <v>1200</v>
      </c>
      <c r="D253" s="15">
        <v>450</v>
      </c>
      <c r="E253" s="15"/>
      <c r="F253" s="15"/>
      <c r="G253" s="15"/>
      <c r="H253" s="15">
        <f t="shared" ref="H253:H254" si="223">C253-D253+E253-F253+G253</f>
        <v>750</v>
      </c>
      <c r="I253" s="70"/>
      <c r="J253" s="70"/>
    </row>
    <row r="254" spans="1:13" s="74" customFormat="1" ht="12.75" x14ac:dyDescent="0.2">
      <c r="A254" s="82">
        <v>3212</v>
      </c>
      <c r="B254" s="83" t="s">
        <v>11</v>
      </c>
      <c r="C254" s="15">
        <v>800</v>
      </c>
      <c r="D254" s="15"/>
      <c r="E254" s="15"/>
      <c r="F254" s="15"/>
      <c r="G254" s="15"/>
      <c r="H254" s="15">
        <f t="shared" si="223"/>
        <v>800</v>
      </c>
      <c r="I254" s="70"/>
      <c r="J254" s="70"/>
    </row>
    <row r="255" spans="1:13" s="74" customFormat="1" ht="12.75" x14ac:dyDescent="0.2">
      <c r="A255" s="80">
        <v>322</v>
      </c>
      <c r="B255" s="81" t="s">
        <v>13</v>
      </c>
      <c r="C255" s="13">
        <f>C256+C257+C258</f>
        <v>1050</v>
      </c>
      <c r="D255" s="13">
        <f t="shared" ref="D255:G255" si="224">D256+D257</f>
        <v>100</v>
      </c>
      <c r="E255" s="13">
        <f t="shared" si="224"/>
        <v>0</v>
      </c>
      <c r="F255" s="13">
        <f t="shared" si="224"/>
        <v>0</v>
      </c>
      <c r="G255" s="13">
        <f t="shared" si="224"/>
        <v>0</v>
      </c>
      <c r="H255" s="13">
        <f>H256+H257+H258</f>
        <v>950</v>
      </c>
      <c r="I255" s="70"/>
      <c r="J255" s="70"/>
    </row>
    <row r="256" spans="1:13" s="74" customFormat="1" ht="16.5" x14ac:dyDescent="0.2">
      <c r="A256" s="82">
        <v>3221</v>
      </c>
      <c r="B256" s="83" t="s">
        <v>14</v>
      </c>
      <c r="C256" s="85">
        <v>250</v>
      </c>
      <c r="D256" s="15"/>
      <c r="E256" s="15"/>
      <c r="F256" s="15"/>
      <c r="G256" s="15"/>
      <c r="H256" s="15">
        <f t="shared" ref="H256:H258" si="225">C256-D256+E256-F256+G256</f>
        <v>250</v>
      </c>
      <c r="I256" s="70"/>
      <c r="J256" s="70"/>
    </row>
    <row r="257" spans="1:13" s="74" customFormat="1" ht="16.5" x14ac:dyDescent="0.2">
      <c r="A257" s="82">
        <v>3223</v>
      </c>
      <c r="B257" s="83" t="s">
        <v>16</v>
      </c>
      <c r="C257" s="85">
        <v>650</v>
      </c>
      <c r="D257" s="15">
        <v>100</v>
      </c>
      <c r="E257" s="15"/>
      <c r="F257" s="15"/>
      <c r="G257" s="15"/>
      <c r="H257" s="15">
        <f t="shared" si="225"/>
        <v>550</v>
      </c>
      <c r="I257" s="70"/>
      <c r="J257" s="70"/>
    </row>
    <row r="258" spans="1:13" s="74" customFormat="1" ht="16.5" x14ac:dyDescent="0.2">
      <c r="A258" s="82">
        <v>3225</v>
      </c>
      <c r="B258" s="86" t="s">
        <v>18</v>
      </c>
      <c r="C258" s="85">
        <v>150</v>
      </c>
      <c r="D258" s="15"/>
      <c r="E258" s="15"/>
      <c r="F258" s="15"/>
      <c r="G258" s="15"/>
      <c r="H258" s="15">
        <f t="shared" si="225"/>
        <v>150</v>
      </c>
      <c r="I258" s="70"/>
      <c r="J258" s="70"/>
    </row>
    <row r="259" spans="1:13" s="74" customFormat="1" ht="12.75" x14ac:dyDescent="0.2">
      <c r="A259" s="80">
        <v>323</v>
      </c>
      <c r="B259" s="81" t="s">
        <v>69</v>
      </c>
      <c r="C259" s="13">
        <f>SUM(C260:C265)</f>
        <v>11700</v>
      </c>
      <c r="D259" s="13">
        <f t="shared" ref="D259:H259" si="226">SUM(D260:D265)</f>
        <v>1180</v>
      </c>
      <c r="E259" s="13">
        <f t="shared" si="226"/>
        <v>1480</v>
      </c>
      <c r="F259" s="13">
        <f t="shared" si="226"/>
        <v>0</v>
      </c>
      <c r="G259" s="13">
        <f t="shared" si="226"/>
        <v>0</v>
      </c>
      <c r="H259" s="13">
        <f t="shared" si="226"/>
        <v>12000</v>
      </c>
      <c r="I259" s="70"/>
      <c r="J259" s="70"/>
    </row>
    <row r="260" spans="1:13" s="74" customFormat="1" ht="12.75" x14ac:dyDescent="0.2">
      <c r="A260" s="82">
        <v>3231</v>
      </c>
      <c r="B260" s="83" t="s">
        <v>21</v>
      </c>
      <c r="C260" s="15">
        <v>1050</v>
      </c>
      <c r="D260" s="15"/>
      <c r="E260" s="15"/>
      <c r="F260" s="15"/>
      <c r="G260" s="15"/>
      <c r="H260" s="15">
        <f t="shared" ref="H260:H265" si="227">C260-D260+E260-F260+G260</f>
        <v>1050</v>
      </c>
      <c r="I260" s="70"/>
      <c r="J260" s="70"/>
    </row>
    <row r="261" spans="1:13" s="74" customFormat="1" ht="16.5" x14ac:dyDescent="0.2">
      <c r="A261" s="82">
        <v>3232</v>
      </c>
      <c r="B261" s="86" t="s">
        <v>22</v>
      </c>
      <c r="C261" s="15">
        <v>250</v>
      </c>
      <c r="D261" s="15">
        <v>150</v>
      </c>
      <c r="E261" s="15"/>
      <c r="F261" s="15"/>
      <c r="G261" s="15"/>
      <c r="H261" s="15">
        <f t="shared" si="227"/>
        <v>100</v>
      </c>
      <c r="I261" s="70"/>
      <c r="J261" s="70"/>
    </row>
    <row r="262" spans="1:13" s="74" customFormat="1" ht="12.75" x14ac:dyDescent="0.2">
      <c r="A262" s="82">
        <v>3233</v>
      </c>
      <c r="B262" s="83" t="s">
        <v>23</v>
      </c>
      <c r="C262" s="15">
        <v>150</v>
      </c>
      <c r="D262" s="15"/>
      <c r="E262" s="15"/>
      <c r="F262" s="15"/>
      <c r="G262" s="15"/>
      <c r="H262" s="15">
        <f t="shared" si="227"/>
        <v>150</v>
      </c>
      <c r="I262" s="70"/>
      <c r="J262" s="70"/>
    </row>
    <row r="263" spans="1:13" s="74" customFormat="1" ht="12.75" x14ac:dyDescent="0.2">
      <c r="A263" s="82">
        <v>3235</v>
      </c>
      <c r="B263" s="83" t="s">
        <v>25</v>
      </c>
      <c r="C263" s="15">
        <v>950</v>
      </c>
      <c r="D263" s="15"/>
      <c r="E263" s="15"/>
      <c r="F263" s="15"/>
      <c r="G263" s="15"/>
      <c r="H263" s="15">
        <f t="shared" si="227"/>
        <v>950</v>
      </c>
      <c r="I263" s="70"/>
      <c r="J263" s="70"/>
    </row>
    <row r="264" spans="1:13" s="74" customFormat="1" ht="12.75" x14ac:dyDescent="0.2">
      <c r="A264" s="82">
        <v>3237</v>
      </c>
      <c r="B264" s="83" t="s">
        <v>27</v>
      </c>
      <c r="C264" s="15">
        <v>5300</v>
      </c>
      <c r="D264" s="15"/>
      <c r="E264" s="15">
        <v>1480</v>
      </c>
      <c r="F264" s="15"/>
      <c r="G264" s="15"/>
      <c r="H264" s="15">
        <f t="shared" si="227"/>
        <v>6780</v>
      </c>
      <c r="I264" s="70"/>
      <c r="J264" s="70"/>
    </row>
    <row r="265" spans="1:13" s="74" customFormat="1" ht="12.75" x14ac:dyDescent="0.2">
      <c r="A265" s="82">
        <v>3239</v>
      </c>
      <c r="B265" s="83" t="s">
        <v>28</v>
      </c>
      <c r="C265" s="15">
        <v>4000</v>
      </c>
      <c r="D265" s="15">
        <v>1030</v>
      </c>
      <c r="E265" s="15"/>
      <c r="F265" s="15"/>
      <c r="G265" s="15"/>
      <c r="H265" s="15">
        <f t="shared" si="227"/>
        <v>2970</v>
      </c>
      <c r="I265" s="70"/>
      <c r="J265" s="70"/>
    </row>
    <row r="266" spans="1:13" s="74" customFormat="1" ht="15" customHeight="1" x14ac:dyDescent="0.2">
      <c r="A266" s="80">
        <v>324</v>
      </c>
      <c r="B266" s="55" t="s">
        <v>29</v>
      </c>
      <c r="C266" s="13">
        <f t="shared" ref="C266:H266" si="228">C267</f>
        <v>650</v>
      </c>
      <c r="D266" s="13">
        <f t="shared" si="228"/>
        <v>0</v>
      </c>
      <c r="E266" s="13">
        <f t="shared" si="228"/>
        <v>0</v>
      </c>
      <c r="F266" s="13">
        <f t="shared" si="228"/>
        <v>0</v>
      </c>
      <c r="G266" s="13">
        <f t="shared" si="228"/>
        <v>0</v>
      </c>
      <c r="H266" s="13">
        <f t="shared" si="228"/>
        <v>650</v>
      </c>
      <c r="I266" s="70"/>
      <c r="J266" s="70"/>
    </row>
    <row r="267" spans="1:13" s="74" customFormat="1" ht="12.75" x14ac:dyDescent="0.2">
      <c r="A267" s="82">
        <v>3241</v>
      </c>
      <c r="B267" s="83" t="s">
        <v>29</v>
      </c>
      <c r="C267" s="15">
        <v>650</v>
      </c>
      <c r="D267" s="15"/>
      <c r="E267" s="15"/>
      <c r="F267" s="15"/>
      <c r="G267" s="15"/>
      <c r="H267" s="15">
        <f t="shared" ref="H267" si="229">C267-D267+E267-F267+G267</f>
        <v>650</v>
      </c>
      <c r="I267" s="70"/>
      <c r="J267" s="70"/>
    </row>
    <row r="268" spans="1:13" s="11" customFormat="1" ht="25.5" x14ac:dyDescent="0.2">
      <c r="A268" s="77">
        <v>41</v>
      </c>
      <c r="B268" s="5" t="s">
        <v>147</v>
      </c>
      <c r="C268" s="6">
        <f>C269</f>
        <v>7050</v>
      </c>
      <c r="D268" s="6">
        <f t="shared" ref="D268" si="230">D269</f>
        <v>0</v>
      </c>
      <c r="E268" s="6">
        <f t="shared" ref="E268" si="231">E269</f>
        <v>0</v>
      </c>
      <c r="F268" s="6">
        <f t="shared" ref="F268" si="232">F269</f>
        <v>0</v>
      </c>
      <c r="G268" s="6">
        <f t="shared" ref="G268" si="233">G269</f>
        <v>0</v>
      </c>
      <c r="H268" s="6">
        <f t="shared" ref="H268" si="234">H269</f>
        <v>7050</v>
      </c>
      <c r="I268" s="39"/>
      <c r="J268" s="70"/>
      <c r="K268" s="75"/>
      <c r="L268" s="75"/>
      <c r="M268" s="75"/>
    </row>
    <row r="269" spans="1:13" s="74" customFormat="1" ht="12.75" x14ac:dyDescent="0.2">
      <c r="A269" s="80">
        <v>412</v>
      </c>
      <c r="B269" s="55" t="s">
        <v>75</v>
      </c>
      <c r="C269" s="13">
        <f t="shared" ref="C269:H269" si="235">C270</f>
        <v>7050</v>
      </c>
      <c r="D269" s="13">
        <f t="shared" si="235"/>
        <v>0</v>
      </c>
      <c r="E269" s="13">
        <f t="shared" si="235"/>
        <v>0</v>
      </c>
      <c r="F269" s="13">
        <f t="shared" si="235"/>
        <v>0</v>
      </c>
      <c r="G269" s="13">
        <f t="shared" si="235"/>
        <v>0</v>
      </c>
      <c r="H269" s="13">
        <f t="shared" si="235"/>
        <v>7050</v>
      </c>
      <c r="I269" s="70"/>
      <c r="J269" s="70"/>
    </row>
    <row r="270" spans="1:13" s="74" customFormat="1" ht="12.75" x14ac:dyDescent="0.2">
      <c r="A270" s="82">
        <v>4123</v>
      </c>
      <c r="B270" s="83" t="s">
        <v>78</v>
      </c>
      <c r="C270" s="15">
        <v>7050</v>
      </c>
      <c r="D270" s="15"/>
      <c r="E270" s="15"/>
      <c r="F270" s="15"/>
      <c r="G270" s="15"/>
      <c r="H270" s="15">
        <f t="shared" ref="H270" si="236">C270-D270+E270-F270+G270</f>
        <v>7050</v>
      </c>
      <c r="I270" s="70"/>
      <c r="J270" s="70"/>
    </row>
    <row r="271" spans="1:13" s="11" customFormat="1" ht="25.5" x14ac:dyDescent="0.2">
      <c r="A271" s="77">
        <v>42</v>
      </c>
      <c r="B271" s="5" t="s">
        <v>143</v>
      </c>
      <c r="C271" s="6">
        <f>C272</f>
        <v>46700</v>
      </c>
      <c r="D271" s="6">
        <f t="shared" ref="D271:H271" si="237">D272</f>
        <v>0</v>
      </c>
      <c r="E271" s="6">
        <f t="shared" si="237"/>
        <v>0</v>
      </c>
      <c r="F271" s="6">
        <f t="shared" si="237"/>
        <v>0</v>
      </c>
      <c r="G271" s="6">
        <f t="shared" si="237"/>
        <v>0</v>
      </c>
      <c r="H271" s="6">
        <f t="shared" si="237"/>
        <v>46700</v>
      </c>
      <c r="I271" s="39"/>
      <c r="J271" s="70"/>
      <c r="K271" s="75"/>
      <c r="L271" s="75"/>
      <c r="M271" s="75"/>
    </row>
    <row r="272" spans="1:13" s="11" customFormat="1" ht="12.75" x14ac:dyDescent="0.2">
      <c r="A272" s="23">
        <v>422</v>
      </c>
      <c r="B272" s="24" t="s">
        <v>88</v>
      </c>
      <c r="C272" s="17">
        <f t="shared" ref="C272" si="238">C273+C274</f>
        <v>46700</v>
      </c>
      <c r="D272" s="17">
        <f t="shared" ref="D272:H272" si="239">D273+D274</f>
        <v>0</v>
      </c>
      <c r="E272" s="17">
        <f t="shared" si="239"/>
        <v>0</v>
      </c>
      <c r="F272" s="17">
        <f t="shared" si="239"/>
        <v>0</v>
      </c>
      <c r="G272" s="17">
        <f t="shared" si="239"/>
        <v>0</v>
      </c>
      <c r="H272" s="17">
        <f t="shared" si="239"/>
        <v>46700</v>
      </c>
      <c r="I272" s="39"/>
      <c r="J272" s="70"/>
    </row>
    <row r="273" spans="1:13" s="11" customFormat="1" ht="12.75" x14ac:dyDescent="0.2">
      <c r="A273" s="19">
        <v>4221</v>
      </c>
      <c r="B273" s="20" t="s">
        <v>42</v>
      </c>
      <c r="C273" s="15">
        <v>2650</v>
      </c>
      <c r="D273" s="16"/>
      <c r="E273" s="16"/>
      <c r="F273" s="16"/>
      <c r="G273" s="16"/>
      <c r="H273" s="15">
        <f t="shared" ref="H273:H274" si="240">C273-D273+E273-F273+G273</f>
        <v>2650</v>
      </c>
      <c r="I273" s="39"/>
      <c r="J273" s="70"/>
    </row>
    <row r="274" spans="1:13" s="11" customFormat="1" ht="12.75" x14ac:dyDescent="0.2">
      <c r="A274" s="19">
        <v>4222</v>
      </c>
      <c r="B274" s="20" t="s">
        <v>43</v>
      </c>
      <c r="C274" s="15">
        <v>44050</v>
      </c>
      <c r="D274" s="16"/>
      <c r="E274" s="16"/>
      <c r="F274" s="16"/>
      <c r="G274" s="16"/>
      <c r="H274" s="15">
        <f t="shared" si="240"/>
        <v>44050</v>
      </c>
      <c r="I274" s="39"/>
      <c r="J274" s="70"/>
    </row>
    <row r="275" spans="1:13" s="26" customFormat="1" ht="24" customHeight="1" x14ac:dyDescent="0.2">
      <c r="A275" s="32" t="s">
        <v>129</v>
      </c>
      <c r="B275" s="33" t="s">
        <v>128</v>
      </c>
      <c r="C275" s="31">
        <f>C276</f>
        <v>1087265</v>
      </c>
      <c r="D275" s="31">
        <f t="shared" ref="D275:H275" si="241">D276</f>
        <v>318650</v>
      </c>
      <c r="E275" s="31">
        <f t="shared" si="241"/>
        <v>32000</v>
      </c>
      <c r="F275" s="31">
        <f t="shared" si="241"/>
        <v>0</v>
      </c>
      <c r="G275" s="31">
        <f t="shared" si="241"/>
        <v>0</v>
      </c>
      <c r="H275" s="31">
        <f t="shared" si="241"/>
        <v>800615</v>
      </c>
      <c r="I275" s="54"/>
      <c r="J275" s="39"/>
    </row>
    <row r="276" spans="1:13" s="11" customFormat="1" ht="24" customHeight="1" x14ac:dyDescent="0.2">
      <c r="A276" s="8" t="s">
        <v>130</v>
      </c>
      <c r="B276" s="9" t="s">
        <v>1</v>
      </c>
      <c r="C276" s="10">
        <f t="shared" ref="C276:H276" si="242">C277</f>
        <v>1087265</v>
      </c>
      <c r="D276" s="10">
        <f t="shared" si="242"/>
        <v>318650</v>
      </c>
      <c r="E276" s="10">
        <f t="shared" si="242"/>
        <v>32000</v>
      </c>
      <c r="F276" s="10">
        <f t="shared" si="242"/>
        <v>0</v>
      </c>
      <c r="G276" s="10">
        <f t="shared" si="242"/>
        <v>0</v>
      </c>
      <c r="H276" s="10">
        <f t="shared" si="242"/>
        <v>800615</v>
      </c>
      <c r="J276" s="70"/>
    </row>
    <row r="277" spans="1:13" s="11" customFormat="1" ht="18" customHeight="1" x14ac:dyDescent="0.2">
      <c r="A277" s="100" t="s">
        <v>0</v>
      </c>
      <c r="B277" s="101"/>
      <c r="C277" s="27">
        <f>C278+C287+C311+C314+C319</f>
        <v>1087265</v>
      </c>
      <c r="D277" s="27">
        <f t="shared" ref="D277:H277" si="243">D278+D287+D311+D314+D319</f>
        <v>318650</v>
      </c>
      <c r="E277" s="27">
        <f t="shared" si="243"/>
        <v>32000</v>
      </c>
      <c r="F277" s="27">
        <f t="shared" si="243"/>
        <v>0</v>
      </c>
      <c r="G277" s="27">
        <f t="shared" si="243"/>
        <v>0</v>
      </c>
      <c r="H277" s="27">
        <f t="shared" si="243"/>
        <v>800615</v>
      </c>
      <c r="I277" s="39"/>
      <c r="J277" s="70"/>
      <c r="K277" s="39"/>
    </row>
    <row r="278" spans="1:13" s="11" customFormat="1" ht="12.75" x14ac:dyDescent="0.2">
      <c r="A278" s="77">
        <v>31</v>
      </c>
      <c r="B278" s="5" t="s">
        <v>138</v>
      </c>
      <c r="C278" s="6">
        <f>C279+C282+C284</f>
        <v>602265</v>
      </c>
      <c r="D278" s="6">
        <f t="shared" ref="D278" si="244">D279+D282+D284</f>
        <v>20000</v>
      </c>
      <c r="E278" s="6">
        <f t="shared" ref="E278" si="245">E279+E282+E284</f>
        <v>4000</v>
      </c>
      <c r="F278" s="6">
        <f t="shared" ref="F278" si="246">F279+F282+F284</f>
        <v>0</v>
      </c>
      <c r="G278" s="6">
        <f t="shared" ref="G278" si="247">G279+G282+G284</f>
        <v>0</v>
      </c>
      <c r="H278" s="6">
        <f t="shared" ref="H278" si="248">H279+H282+H284</f>
        <v>586265</v>
      </c>
      <c r="I278" s="39"/>
      <c r="J278" s="70"/>
      <c r="K278" s="70"/>
      <c r="L278" s="74"/>
      <c r="M278" s="74"/>
    </row>
    <row r="279" spans="1:13" s="11" customFormat="1" ht="12.75" x14ac:dyDescent="0.2">
      <c r="A279" s="12">
        <v>311</v>
      </c>
      <c r="B279" s="3" t="s">
        <v>2</v>
      </c>
      <c r="C279" s="13">
        <f t="shared" ref="C279:G279" si="249">C280+C281</f>
        <v>504015</v>
      </c>
      <c r="D279" s="13">
        <f t="shared" si="249"/>
        <v>20000</v>
      </c>
      <c r="E279" s="13">
        <f t="shared" si="249"/>
        <v>4000</v>
      </c>
      <c r="F279" s="13">
        <f t="shared" si="249"/>
        <v>0</v>
      </c>
      <c r="G279" s="13">
        <f t="shared" si="249"/>
        <v>0</v>
      </c>
      <c r="H279" s="13">
        <f>H280+H281</f>
        <v>488015</v>
      </c>
      <c r="I279" s="39"/>
      <c r="J279" s="70"/>
    </row>
    <row r="280" spans="1:13" s="11" customFormat="1" ht="12.75" x14ac:dyDescent="0.2">
      <c r="A280" s="2">
        <v>3111</v>
      </c>
      <c r="B280" s="14" t="s">
        <v>3</v>
      </c>
      <c r="C280" s="15">
        <v>496765</v>
      </c>
      <c r="D280" s="16">
        <v>20000</v>
      </c>
      <c r="E280" s="16"/>
      <c r="F280" s="16"/>
      <c r="G280" s="16"/>
      <c r="H280" s="15">
        <f>C280-D280+E280-F280+G280</f>
        <v>476765</v>
      </c>
      <c r="I280" s="39"/>
      <c r="J280" s="70"/>
    </row>
    <row r="281" spans="1:13" s="11" customFormat="1" ht="12.75" x14ac:dyDescent="0.2">
      <c r="A281" s="2">
        <v>3113</v>
      </c>
      <c r="B281" s="14" t="s">
        <v>4</v>
      </c>
      <c r="C281" s="15">
        <v>7250</v>
      </c>
      <c r="D281" s="16"/>
      <c r="E281" s="16">
        <v>4000</v>
      </c>
      <c r="F281" s="16"/>
      <c r="G281" s="16"/>
      <c r="H281" s="15">
        <f t="shared" ref="H281" si="250">C281-D281+E281-F281+G281</f>
        <v>11250</v>
      </c>
      <c r="I281" s="39"/>
      <c r="J281" s="70"/>
    </row>
    <row r="282" spans="1:13" s="11" customFormat="1" ht="12.75" x14ac:dyDescent="0.2">
      <c r="A282" s="12">
        <v>312</v>
      </c>
      <c r="B282" s="3" t="s">
        <v>5</v>
      </c>
      <c r="C282" s="13">
        <f t="shared" ref="C282:H282" si="251">C283</f>
        <v>15950</v>
      </c>
      <c r="D282" s="13">
        <f t="shared" si="251"/>
        <v>0</v>
      </c>
      <c r="E282" s="13">
        <f t="shared" si="251"/>
        <v>0</v>
      </c>
      <c r="F282" s="13">
        <f t="shared" si="251"/>
        <v>0</v>
      </c>
      <c r="G282" s="13">
        <f t="shared" si="251"/>
        <v>0</v>
      </c>
      <c r="H282" s="13">
        <f t="shared" si="251"/>
        <v>15950</v>
      </c>
      <c r="I282" s="39"/>
      <c r="J282" s="70"/>
    </row>
    <row r="283" spans="1:13" s="11" customFormat="1" ht="12.75" x14ac:dyDescent="0.2">
      <c r="A283" s="2">
        <v>3121</v>
      </c>
      <c r="B283" s="14" t="s">
        <v>5</v>
      </c>
      <c r="C283" s="15">
        <v>15950</v>
      </c>
      <c r="D283" s="16"/>
      <c r="E283" s="16"/>
      <c r="F283" s="16"/>
      <c r="G283" s="16"/>
      <c r="H283" s="15">
        <f>C283-D283+E283-F283+G283</f>
        <v>15950</v>
      </c>
      <c r="I283" s="39"/>
      <c r="J283" s="70"/>
    </row>
    <row r="284" spans="1:13" s="11" customFormat="1" ht="12.75" x14ac:dyDescent="0.2">
      <c r="A284" s="12">
        <v>313</v>
      </c>
      <c r="B284" s="3" t="s">
        <v>6</v>
      </c>
      <c r="C284" s="13">
        <f>SUM(C285:C286)</f>
        <v>82300</v>
      </c>
      <c r="D284" s="13">
        <f t="shared" ref="D284:H284" si="252">SUM(D285:D286)</f>
        <v>0</v>
      </c>
      <c r="E284" s="13">
        <f t="shared" si="252"/>
        <v>0</v>
      </c>
      <c r="F284" s="13">
        <f t="shared" si="252"/>
        <v>0</v>
      </c>
      <c r="G284" s="13">
        <f t="shared" si="252"/>
        <v>0</v>
      </c>
      <c r="H284" s="13">
        <f t="shared" si="252"/>
        <v>82300</v>
      </c>
      <c r="I284" s="39"/>
      <c r="J284" s="70"/>
    </row>
    <row r="285" spans="1:13" s="11" customFormat="1" ht="12.75" x14ac:dyDescent="0.2">
      <c r="A285" s="2">
        <v>3131</v>
      </c>
      <c r="B285" s="14" t="s">
        <v>7</v>
      </c>
      <c r="C285" s="15">
        <v>5300</v>
      </c>
      <c r="D285" s="16"/>
      <c r="E285" s="16"/>
      <c r="F285" s="16"/>
      <c r="G285" s="16"/>
      <c r="H285" s="15">
        <f t="shared" ref="H285" si="253">C285-D285+E285-F285+G285</f>
        <v>5300</v>
      </c>
      <c r="I285" s="39"/>
      <c r="J285" s="70"/>
    </row>
    <row r="286" spans="1:13" s="11" customFormat="1" ht="12.75" x14ac:dyDescent="0.2">
      <c r="A286" s="2">
        <v>3132</v>
      </c>
      <c r="B286" s="14" t="s">
        <v>8</v>
      </c>
      <c r="C286" s="15">
        <v>77000</v>
      </c>
      <c r="D286" s="16"/>
      <c r="E286" s="16"/>
      <c r="F286" s="16"/>
      <c r="G286" s="16"/>
      <c r="H286" s="15">
        <f t="shared" ref="H286" si="254">C286-D286+E286-F286+G286</f>
        <v>77000</v>
      </c>
      <c r="I286" s="39"/>
      <c r="J286" s="70"/>
    </row>
    <row r="287" spans="1:13" s="11" customFormat="1" ht="12.75" x14ac:dyDescent="0.2">
      <c r="A287" s="77">
        <v>32</v>
      </c>
      <c r="B287" s="5" t="s">
        <v>139</v>
      </c>
      <c r="C287" s="6">
        <f>C288+C292+C298+C308</f>
        <v>470050</v>
      </c>
      <c r="D287" s="6">
        <f t="shared" ref="D287:H287" si="255">D288+D292+D298+D308</f>
        <v>298650</v>
      </c>
      <c r="E287" s="6">
        <f t="shared" si="255"/>
        <v>1000</v>
      </c>
      <c r="F287" s="6">
        <f t="shared" si="255"/>
        <v>0</v>
      </c>
      <c r="G287" s="6">
        <f t="shared" si="255"/>
        <v>0</v>
      </c>
      <c r="H287" s="6">
        <f t="shared" si="255"/>
        <v>172400</v>
      </c>
      <c r="I287" s="39"/>
      <c r="J287" s="70"/>
      <c r="K287" s="75"/>
      <c r="L287" s="75"/>
      <c r="M287" s="75"/>
    </row>
    <row r="288" spans="1:13" s="11" customFormat="1" ht="12.75" x14ac:dyDescent="0.2">
      <c r="A288" s="12">
        <v>321</v>
      </c>
      <c r="B288" s="3" t="s">
        <v>9</v>
      </c>
      <c r="C288" s="13">
        <f t="shared" ref="C288:H288" si="256">SUM(C289:C291)</f>
        <v>47800</v>
      </c>
      <c r="D288" s="13">
        <f t="shared" si="256"/>
        <v>10000</v>
      </c>
      <c r="E288" s="13">
        <f t="shared" si="256"/>
        <v>0</v>
      </c>
      <c r="F288" s="13">
        <f t="shared" si="256"/>
        <v>0</v>
      </c>
      <c r="G288" s="13">
        <f t="shared" si="256"/>
        <v>0</v>
      </c>
      <c r="H288" s="13">
        <f t="shared" si="256"/>
        <v>37800</v>
      </c>
      <c r="I288" s="39"/>
      <c r="J288" s="70"/>
    </row>
    <row r="289" spans="1:10" s="11" customFormat="1" ht="12.75" x14ac:dyDescent="0.2">
      <c r="A289" s="2">
        <v>3211</v>
      </c>
      <c r="B289" s="14" t="s">
        <v>10</v>
      </c>
      <c r="C289" s="15">
        <v>5350</v>
      </c>
      <c r="D289" s="16">
        <v>2000</v>
      </c>
      <c r="E289" s="16"/>
      <c r="F289" s="16"/>
      <c r="G289" s="16"/>
      <c r="H289" s="15">
        <f t="shared" ref="H289:H291" si="257">C289-D289+E289-F289+G289</f>
        <v>3350</v>
      </c>
      <c r="I289" s="39"/>
      <c r="J289" s="70"/>
    </row>
    <row r="290" spans="1:10" s="11" customFormat="1" ht="12.75" x14ac:dyDescent="0.2">
      <c r="A290" s="2">
        <v>3212</v>
      </c>
      <c r="B290" s="14" t="s">
        <v>11</v>
      </c>
      <c r="C290" s="15">
        <v>39800</v>
      </c>
      <c r="D290" s="16">
        <v>8000</v>
      </c>
      <c r="E290" s="16"/>
      <c r="F290" s="16"/>
      <c r="G290" s="16"/>
      <c r="H290" s="15">
        <f t="shared" si="257"/>
        <v>31800</v>
      </c>
      <c r="I290" s="39"/>
      <c r="J290" s="70"/>
    </row>
    <row r="291" spans="1:10" s="11" customFormat="1" ht="12.75" x14ac:dyDescent="0.2">
      <c r="A291" s="2">
        <v>3213</v>
      </c>
      <c r="B291" s="14" t="s">
        <v>12</v>
      </c>
      <c r="C291" s="15">
        <v>2650</v>
      </c>
      <c r="D291" s="16"/>
      <c r="E291" s="16"/>
      <c r="F291" s="16"/>
      <c r="G291" s="16"/>
      <c r="H291" s="15">
        <f t="shared" si="257"/>
        <v>2650</v>
      </c>
      <c r="I291" s="39"/>
      <c r="J291" s="70"/>
    </row>
    <row r="292" spans="1:10" s="11" customFormat="1" ht="12.75" x14ac:dyDescent="0.2">
      <c r="A292" s="12">
        <v>322</v>
      </c>
      <c r="B292" s="3" t="s">
        <v>13</v>
      </c>
      <c r="C292" s="13">
        <f t="shared" ref="C292:H292" si="258">SUM(C293:C297)</f>
        <v>206700</v>
      </c>
      <c r="D292" s="13">
        <f t="shared" si="258"/>
        <v>169000</v>
      </c>
      <c r="E292" s="13">
        <f t="shared" si="258"/>
        <v>0</v>
      </c>
      <c r="F292" s="13">
        <f t="shared" si="258"/>
        <v>0</v>
      </c>
      <c r="G292" s="13">
        <f t="shared" si="258"/>
        <v>0</v>
      </c>
      <c r="H292" s="13">
        <f t="shared" si="258"/>
        <v>37700</v>
      </c>
      <c r="I292" s="39"/>
      <c r="J292" s="70"/>
    </row>
    <row r="293" spans="1:10" s="11" customFormat="1" ht="12.75" x14ac:dyDescent="0.2">
      <c r="A293" s="2">
        <v>3221</v>
      </c>
      <c r="B293" s="14" t="s">
        <v>14</v>
      </c>
      <c r="C293" s="15">
        <v>18550</v>
      </c>
      <c r="D293" s="16">
        <v>4000</v>
      </c>
      <c r="E293" s="16"/>
      <c r="F293" s="16"/>
      <c r="G293" s="16"/>
      <c r="H293" s="15">
        <f t="shared" ref="H293:H297" si="259">C293-D293+E293-F293+G293</f>
        <v>14550</v>
      </c>
      <c r="I293" s="39"/>
      <c r="J293" s="70"/>
    </row>
    <row r="294" spans="1:10" s="11" customFormat="1" ht="12.75" x14ac:dyDescent="0.2">
      <c r="A294" s="2">
        <v>3222</v>
      </c>
      <c r="B294" s="14" t="s">
        <v>95</v>
      </c>
      <c r="C294" s="15">
        <v>150</v>
      </c>
      <c r="D294" s="16"/>
      <c r="E294" s="16"/>
      <c r="F294" s="16"/>
      <c r="G294" s="16"/>
      <c r="H294" s="15">
        <f t="shared" si="259"/>
        <v>150</v>
      </c>
      <c r="I294" s="39"/>
      <c r="J294" s="70"/>
    </row>
    <row r="295" spans="1:10" s="11" customFormat="1" ht="12.75" x14ac:dyDescent="0.2">
      <c r="A295" s="2">
        <v>3223</v>
      </c>
      <c r="B295" s="14" t="s">
        <v>16</v>
      </c>
      <c r="C295" s="15">
        <v>175800</v>
      </c>
      <c r="D295" s="16">
        <v>165000</v>
      </c>
      <c r="E295" s="16"/>
      <c r="F295" s="16"/>
      <c r="G295" s="16"/>
      <c r="H295" s="15">
        <f t="shared" si="259"/>
        <v>10800</v>
      </c>
      <c r="I295" s="39"/>
      <c r="J295" s="70"/>
    </row>
    <row r="296" spans="1:10" s="11" customFormat="1" ht="12.75" x14ac:dyDescent="0.2">
      <c r="A296" s="2">
        <v>3224</v>
      </c>
      <c r="B296" s="14" t="s">
        <v>17</v>
      </c>
      <c r="C296" s="15">
        <v>2250</v>
      </c>
      <c r="D296" s="16"/>
      <c r="E296" s="16"/>
      <c r="F296" s="16"/>
      <c r="G296" s="16"/>
      <c r="H296" s="15">
        <f t="shared" si="259"/>
        <v>2250</v>
      </c>
      <c r="I296" s="39"/>
      <c r="J296" s="70"/>
    </row>
    <row r="297" spans="1:10" s="11" customFormat="1" ht="12.75" x14ac:dyDescent="0.2">
      <c r="A297" s="2">
        <v>3225</v>
      </c>
      <c r="B297" s="14" t="s">
        <v>18</v>
      </c>
      <c r="C297" s="15">
        <v>9950</v>
      </c>
      <c r="D297" s="16"/>
      <c r="E297" s="16"/>
      <c r="F297" s="16"/>
      <c r="G297" s="16"/>
      <c r="H297" s="15">
        <f t="shared" si="259"/>
        <v>9950</v>
      </c>
      <c r="I297" s="39"/>
      <c r="J297" s="70"/>
    </row>
    <row r="298" spans="1:10" s="11" customFormat="1" ht="12.75" x14ac:dyDescent="0.2">
      <c r="A298" s="12">
        <v>323</v>
      </c>
      <c r="B298" s="3" t="s">
        <v>20</v>
      </c>
      <c r="C298" s="13">
        <f>SUM(C299:C307)</f>
        <v>213200</v>
      </c>
      <c r="D298" s="13">
        <f>SUM(D299:D307)</f>
        <v>119650</v>
      </c>
      <c r="E298" s="13">
        <f t="shared" ref="E298:H298" si="260">SUM(E299:E307)</f>
        <v>1000</v>
      </c>
      <c r="F298" s="13">
        <f t="shared" si="260"/>
        <v>0</v>
      </c>
      <c r="G298" s="13">
        <f t="shared" si="260"/>
        <v>0</v>
      </c>
      <c r="H298" s="13">
        <f t="shared" si="260"/>
        <v>94550</v>
      </c>
      <c r="I298" s="39"/>
      <c r="J298" s="70"/>
    </row>
    <row r="299" spans="1:10" s="11" customFormat="1" ht="12.75" x14ac:dyDescent="0.2">
      <c r="A299" s="2">
        <v>3231</v>
      </c>
      <c r="B299" s="14" t="s">
        <v>21</v>
      </c>
      <c r="C299" s="15">
        <v>12500</v>
      </c>
      <c r="D299" s="16">
        <v>6650</v>
      </c>
      <c r="E299" s="16"/>
      <c r="F299" s="16"/>
      <c r="G299" s="16"/>
      <c r="H299" s="15">
        <f t="shared" ref="H299:H307" si="261">C299-D299+E299-F299+G299</f>
        <v>5850</v>
      </c>
      <c r="I299" s="39"/>
      <c r="J299" s="70"/>
    </row>
    <row r="300" spans="1:10" s="11" customFormat="1" ht="12.75" x14ac:dyDescent="0.2">
      <c r="A300" s="2">
        <v>3232</v>
      </c>
      <c r="B300" s="14" t="s">
        <v>22</v>
      </c>
      <c r="C300" s="15">
        <v>34550</v>
      </c>
      <c r="D300" s="16"/>
      <c r="E300" s="16"/>
      <c r="F300" s="16"/>
      <c r="G300" s="16"/>
      <c r="H300" s="15">
        <f t="shared" si="261"/>
        <v>34550</v>
      </c>
      <c r="I300" s="39"/>
      <c r="J300" s="70"/>
    </row>
    <row r="301" spans="1:10" s="11" customFormat="1" ht="12.75" x14ac:dyDescent="0.2">
      <c r="A301" s="2">
        <v>3233</v>
      </c>
      <c r="B301" s="14" t="s">
        <v>23</v>
      </c>
      <c r="C301" s="15">
        <v>650</v>
      </c>
      <c r="D301" s="16"/>
      <c r="E301" s="16"/>
      <c r="F301" s="16"/>
      <c r="G301" s="16"/>
      <c r="H301" s="15">
        <f t="shared" si="261"/>
        <v>650</v>
      </c>
      <c r="I301" s="39"/>
      <c r="J301" s="70"/>
    </row>
    <row r="302" spans="1:10" s="11" customFormat="1" ht="12.75" x14ac:dyDescent="0.2">
      <c r="A302" s="2">
        <v>3234</v>
      </c>
      <c r="B302" s="14" t="s">
        <v>24</v>
      </c>
      <c r="C302" s="15">
        <v>30650</v>
      </c>
      <c r="D302" s="16">
        <v>20000</v>
      </c>
      <c r="E302" s="16"/>
      <c r="F302" s="16"/>
      <c r="G302" s="16"/>
      <c r="H302" s="15">
        <f t="shared" si="261"/>
        <v>10650</v>
      </c>
      <c r="I302" s="39"/>
      <c r="J302" s="70"/>
    </row>
    <row r="303" spans="1:10" s="11" customFormat="1" ht="12.75" x14ac:dyDescent="0.2">
      <c r="A303" s="2">
        <v>3235</v>
      </c>
      <c r="B303" s="14" t="s">
        <v>25</v>
      </c>
      <c r="C303" s="15">
        <v>4000</v>
      </c>
      <c r="D303" s="16"/>
      <c r="E303" s="16"/>
      <c r="F303" s="16"/>
      <c r="G303" s="16"/>
      <c r="H303" s="15">
        <f t="shared" si="261"/>
        <v>4000</v>
      </c>
      <c r="I303" s="39"/>
      <c r="J303" s="70"/>
    </row>
    <row r="304" spans="1:10" s="11" customFormat="1" ht="12.75" x14ac:dyDescent="0.2">
      <c r="A304" s="2">
        <v>3236</v>
      </c>
      <c r="B304" s="14" t="s">
        <v>26</v>
      </c>
      <c r="C304" s="15">
        <v>1350</v>
      </c>
      <c r="D304" s="16"/>
      <c r="E304" s="16">
        <v>1000</v>
      </c>
      <c r="F304" s="16"/>
      <c r="G304" s="16"/>
      <c r="H304" s="15">
        <f t="shared" si="261"/>
        <v>2350</v>
      </c>
      <c r="I304" s="39"/>
      <c r="J304" s="70"/>
    </row>
    <row r="305" spans="1:13" s="11" customFormat="1" ht="12.75" x14ac:dyDescent="0.2">
      <c r="A305" s="2">
        <v>3237</v>
      </c>
      <c r="B305" s="14" t="s">
        <v>27</v>
      </c>
      <c r="C305" s="15">
        <v>20650</v>
      </c>
      <c r="D305" s="16"/>
      <c r="E305" s="16"/>
      <c r="F305" s="16"/>
      <c r="G305" s="16"/>
      <c r="H305" s="15">
        <f t="shared" si="261"/>
        <v>20650</v>
      </c>
      <c r="I305" s="39"/>
      <c r="J305" s="70"/>
    </row>
    <row r="306" spans="1:13" s="11" customFormat="1" ht="12.75" x14ac:dyDescent="0.2">
      <c r="A306" s="2">
        <v>3238</v>
      </c>
      <c r="B306" s="14" t="s">
        <v>63</v>
      </c>
      <c r="C306" s="15">
        <v>6650</v>
      </c>
      <c r="D306" s="16"/>
      <c r="E306" s="16"/>
      <c r="F306" s="16"/>
      <c r="G306" s="16"/>
      <c r="H306" s="15">
        <f t="shared" si="261"/>
        <v>6650</v>
      </c>
      <c r="I306" s="39"/>
      <c r="J306" s="70"/>
    </row>
    <row r="307" spans="1:13" s="11" customFormat="1" ht="12.75" x14ac:dyDescent="0.2">
      <c r="A307" s="2">
        <v>3239</v>
      </c>
      <c r="B307" s="14" t="s">
        <v>28</v>
      </c>
      <c r="C307" s="15">
        <v>102200</v>
      </c>
      <c r="D307" s="16">
        <v>93000</v>
      </c>
      <c r="E307" s="16"/>
      <c r="F307" s="16"/>
      <c r="G307" s="16"/>
      <c r="H307" s="15">
        <f t="shared" si="261"/>
        <v>9200</v>
      </c>
      <c r="I307" s="39"/>
      <c r="J307" s="70"/>
    </row>
    <row r="308" spans="1:13" s="11" customFormat="1" ht="12.75" x14ac:dyDescent="0.2">
      <c r="A308" s="12">
        <v>329</v>
      </c>
      <c r="B308" s="3" t="s">
        <v>30</v>
      </c>
      <c r="C308" s="17">
        <f t="shared" ref="C308:H308" si="262">SUM(C309:C310)</f>
        <v>2350</v>
      </c>
      <c r="D308" s="17">
        <f t="shared" si="262"/>
        <v>0</v>
      </c>
      <c r="E308" s="17">
        <f t="shared" si="262"/>
        <v>0</v>
      </c>
      <c r="F308" s="17">
        <f t="shared" si="262"/>
        <v>0</v>
      </c>
      <c r="G308" s="17">
        <f t="shared" si="262"/>
        <v>0</v>
      </c>
      <c r="H308" s="17">
        <f t="shared" si="262"/>
        <v>2350</v>
      </c>
      <c r="I308" s="39"/>
      <c r="J308" s="70"/>
    </row>
    <row r="309" spans="1:13" s="11" customFormat="1" ht="12.75" x14ac:dyDescent="0.2">
      <c r="A309" s="2">
        <v>3292</v>
      </c>
      <c r="B309" s="14" t="s">
        <v>32</v>
      </c>
      <c r="C309" s="16">
        <v>1350</v>
      </c>
      <c r="D309" s="16"/>
      <c r="E309" s="16"/>
      <c r="F309" s="16"/>
      <c r="G309" s="16"/>
      <c r="H309" s="15">
        <f t="shared" ref="H309:H310" si="263">C309-D309+E309-F309+G309</f>
        <v>1350</v>
      </c>
      <c r="I309" s="39"/>
      <c r="J309" s="70"/>
    </row>
    <row r="310" spans="1:13" s="11" customFormat="1" ht="12.75" x14ac:dyDescent="0.2">
      <c r="A310" s="2">
        <v>3293</v>
      </c>
      <c r="B310" s="14" t="s">
        <v>33</v>
      </c>
      <c r="C310" s="21">
        <v>1000</v>
      </c>
      <c r="D310" s="16"/>
      <c r="E310" s="16"/>
      <c r="F310" s="16"/>
      <c r="G310" s="16"/>
      <c r="H310" s="15">
        <f t="shared" si="263"/>
        <v>1000</v>
      </c>
      <c r="I310" s="39"/>
      <c r="J310" s="70"/>
    </row>
    <row r="311" spans="1:13" s="11" customFormat="1" ht="25.5" x14ac:dyDescent="0.2">
      <c r="A311" s="77">
        <v>41</v>
      </c>
      <c r="B311" s="5" t="s">
        <v>147</v>
      </c>
      <c r="C311" s="6">
        <f>C312</f>
        <v>2650</v>
      </c>
      <c r="D311" s="6">
        <f t="shared" ref="D311" si="264">D312</f>
        <v>0</v>
      </c>
      <c r="E311" s="6">
        <f t="shared" ref="E311" si="265">E312</f>
        <v>1000</v>
      </c>
      <c r="F311" s="6">
        <f t="shared" ref="F311" si="266">F312</f>
        <v>0</v>
      </c>
      <c r="G311" s="6">
        <f t="shared" ref="G311" si="267">G312</f>
        <v>0</v>
      </c>
      <c r="H311" s="6">
        <f t="shared" ref="H311" si="268">H312</f>
        <v>3650</v>
      </c>
      <c r="I311" s="39"/>
      <c r="J311" s="70"/>
      <c r="K311" s="75"/>
      <c r="L311" s="75"/>
      <c r="M311" s="75"/>
    </row>
    <row r="312" spans="1:13" s="11" customFormat="1" ht="12.75" x14ac:dyDescent="0.2">
      <c r="A312" s="12">
        <v>412</v>
      </c>
      <c r="B312" s="3" t="s">
        <v>75</v>
      </c>
      <c r="C312" s="17">
        <f t="shared" ref="C312:H320" si="269">SUM(C313:C313)</f>
        <v>2650</v>
      </c>
      <c r="D312" s="17">
        <f t="shared" si="269"/>
        <v>0</v>
      </c>
      <c r="E312" s="17">
        <f t="shared" si="269"/>
        <v>1000</v>
      </c>
      <c r="F312" s="17">
        <f t="shared" si="269"/>
        <v>0</v>
      </c>
      <c r="G312" s="17">
        <f t="shared" si="269"/>
        <v>0</v>
      </c>
      <c r="H312" s="17">
        <f t="shared" si="269"/>
        <v>3650</v>
      </c>
      <c r="I312" s="39"/>
      <c r="J312" s="70"/>
    </row>
    <row r="313" spans="1:13" s="11" customFormat="1" ht="12.75" x14ac:dyDescent="0.2">
      <c r="A313" s="2">
        <v>4123</v>
      </c>
      <c r="B313" s="14" t="s">
        <v>78</v>
      </c>
      <c r="C313" s="16">
        <v>2650</v>
      </c>
      <c r="D313" s="16"/>
      <c r="E313" s="16">
        <v>1000</v>
      </c>
      <c r="F313" s="16"/>
      <c r="G313" s="16"/>
      <c r="H313" s="15">
        <f t="shared" ref="H313" si="270">C313-D313+E313-F313+G313</f>
        <v>3650</v>
      </c>
      <c r="I313" s="39"/>
      <c r="J313" s="70"/>
    </row>
    <row r="314" spans="1:13" s="11" customFormat="1" ht="25.5" x14ac:dyDescent="0.2">
      <c r="A314" s="77">
        <v>42</v>
      </c>
      <c r="B314" s="5" t="s">
        <v>143</v>
      </c>
      <c r="C314" s="6">
        <f>C315</f>
        <v>1650</v>
      </c>
      <c r="D314" s="6">
        <f t="shared" ref="D314" si="271">D315+D322</f>
        <v>0</v>
      </c>
      <c r="E314" s="6">
        <f>E315</f>
        <v>26000</v>
      </c>
      <c r="F314" s="6">
        <f t="shared" ref="F314" si="272">F315+F322</f>
        <v>0</v>
      </c>
      <c r="G314" s="6">
        <f t="shared" ref="G314" si="273">G315+G322</f>
        <v>0</v>
      </c>
      <c r="H314" s="6">
        <f t="shared" ref="H314" si="274">H315+H322</f>
        <v>27650</v>
      </c>
      <c r="I314" s="39"/>
      <c r="J314" s="70"/>
      <c r="K314" s="75"/>
      <c r="L314" s="75"/>
      <c r="M314" s="75"/>
    </row>
    <row r="315" spans="1:13" s="11" customFormat="1" ht="12.75" x14ac:dyDescent="0.2">
      <c r="A315" s="12">
        <v>422</v>
      </c>
      <c r="B315" s="3" t="s">
        <v>88</v>
      </c>
      <c r="C315" s="17">
        <f>SUM(C316:C318)</f>
        <v>1650</v>
      </c>
      <c r="D315" s="17">
        <f t="shared" ref="D315:G315" si="275">SUM(D316:D316)</f>
        <v>0</v>
      </c>
      <c r="E315" s="17">
        <f>SUM(E316:E318)</f>
        <v>26000</v>
      </c>
      <c r="F315" s="17">
        <f t="shared" si="275"/>
        <v>0</v>
      </c>
      <c r="G315" s="17">
        <f t="shared" si="275"/>
        <v>0</v>
      </c>
      <c r="H315" s="17">
        <f>SUM(H316:H318)</f>
        <v>27650</v>
      </c>
      <c r="I315" s="39"/>
      <c r="J315" s="70"/>
    </row>
    <row r="316" spans="1:13" s="11" customFormat="1" ht="12.75" x14ac:dyDescent="0.2">
      <c r="A316" s="2">
        <v>4221</v>
      </c>
      <c r="B316" s="14" t="s">
        <v>117</v>
      </c>
      <c r="C316" s="16">
        <v>1650</v>
      </c>
      <c r="D316" s="16"/>
      <c r="E316" s="16">
        <v>8000</v>
      </c>
      <c r="F316" s="16"/>
      <c r="G316" s="16"/>
      <c r="H316" s="16">
        <f t="shared" ref="H316:H318" si="276">C316-D316+E316-F316+G316</f>
        <v>9650</v>
      </c>
      <c r="I316" s="39"/>
      <c r="J316" s="70"/>
    </row>
    <row r="317" spans="1:13" s="11" customFormat="1" ht="12.75" x14ac:dyDescent="0.2">
      <c r="A317" s="2">
        <v>4223</v>
      </c>
      <c r="B317" s="14" t="s">
        <v>44</v>
      </c>
      <c r="C317" s="16">
        <v>0</v>
      </c>
      <c r="D317" s="16"/>
      <c r="E317" s="16">
        <v>15000</v>
      </c>
      <c r="F317" s="16"/>
      <c r="G317" s="16"/>
      <c r="H317" s="16">
        <f t="shared" si="276"/>
        <v>15000</v>
      </c>
      <c r="I317" s="39"/>
      <c r="J317" s="70"/>
    </row>
    <row r="318" spans="1:13" s="11" customFormat="1" ht="12.75" x14ac:dyDescent="0.2">
      <c r="A318" s="2">
        <v>4227</v>
      </c>
      <c r="B318" s="14" t="s">
        <v>156</v>
      </c>
      <c r="C318" s="16">
        <v>0</v>
      </c>
      <c r="D318" s="16"/>
      <c r="E318" s="16">
        <v>3000</v>
      </c>
      <c r="F318" s="16"/>
      <c r="G318" s="16"/>
      <c r="H318" s="16">
        <f t="shared" si="276"/>
        <v>3000</v>
      </c>
      <c r="I318" s="39"/>
      <c r="J318" s="70"/>
    </row>
    <row r="319" spans="1:13" s="36" customFormat="1" ht="25.5" x14ac:dyDescent="0.25">
      <c r="A319" s="78">
        <v>45</v>
      </c>
      <c r="B319" s="79" t="s">
        <v>144</v>
      </c>
      <c r="C319" s="6">
        <f>C320</f>
        <v>10650</v>
      </c>
      <c r="D319" s="6">
        <f t="shared" ref="D319" si="277">SUM(D320)</f>
        <v>0</v>
      </c>
      <c r="E319" s="6">
        <f t="shared" ref="E319" si="278">SUM(E320)</f>
        <v>0</v>
      </c>
      <c r="F319" s="6">
        <f t="shared" ref="F319" si="279">SUM(F320)</f>
        <v>0</v>
      </c>
      <c r="G319" s="6">
        <f t="shared" ref="G319" si="280">SUM(G320)</f>
        <v>0</v>
      </c>
      <c r="H319" s="6">
        <f t="shared" ref="H319" si="281">SUM(H320)</f>
        <v>10650</v>
      </c>
      <c r="I319" s="73"/>
      <c r="J319" s="70"/>
    </row>
    <row r="320" spans="1:13" s="11" customFormat="1" ht="12.75" x14ac:dyDescent="0.2">
      <c r="A320" s="12">
        <v>451</v>
      </c>
      <c r="B320" s="3" t="s">
        <v>96</v>
      </c>
      <c r="C320" s="17">
        <f t="shared" si="269"/>
        <v>10650</v>
      </c>
      <c r="D320" s="17">
        <f t="shared" si="269"/>
        <v>0</v>
      </c>
      <c r="E320" s="17">
        <f t="shared" si="269"/>
        <v>0</v>
      </c>
      <c r="F320" s="17">
        <f t="shared" si="269"/>
        <v>0</v>
      </c>
      <c r="G320" s="17">
        <f t="shared" si="269"/>
        <v>0</v>
      </c>
      <c r="H320" s="17">
        <f t="shared" si="269"/>
        <v>10650</v>
      </c>
      <c r="I320" s="39"/>
      <c r="J320" s="70"/>
    </row>
    <row r="321" spans="1:10" s="11" customFormat="1" ht="12.75" x14ac:dyDescent="0.2">
      <c r="A321" s="2">
        <v>4511</v>
      </c>
      <c r="B321" s="14" t="s">
        <v>96</v>
      </c>
      <c r="C321" s="16">
        <v>10650</v>
      </c>
      <c r="D321" s="16"/>
      <c r="E321" s="16"/>
      <c r="F321" s="16"/>
      <c r="G321" s="16"/>
      <c r="H321" s="15">
        <f t="shared" ref="H321" si="282">C321-D321+E321-F321+G321</f>
        <v>10650</v>
      </c>
      <c r="I321" s="39"/>
      <c r="J321" s="70"/>
    </row>
    <row r="323" spans="1:10" x14ac:dyDescent="0.25">
      <c r="A323" s="30"/>
    </row>
    <row r="324" spans="1:10" ht="16.5" x14ac:dyDescent="0.25">
      <c r="A324" s="95" t="s">
        <v>154</v>
      </c>
      <c r="B324" s="36"/>
      <c r="F324" s="103" t="s">
        <v>122</v>
      </c>
      <c r="G324" s="103"/>
      <c r="H324" s="103"/>
    </row>
    <row r="325" spans="1:10" ht="16.5" x14ac:dyDescent="0.25">
      <c r="A325" s="95" t="s">
        <v>159</v>
      </c>
      <c r="B325" s="36"/>
      <c r="F325" s="66"/>
      <c r="G325" s="67"/>
      <c r="H325" s="67"/>
    </row>
    <row r="326" spans="1:10" ht="16.5" x14ac:dyDescent="0.25">
      <c r="A326" s="95" t="s">
        <v>158</v>
      </c>
      <c r="B326" s="36"/>
      <c r="F326" s="104" t="s">
        <v>123</v>
      </c>
      <c r="G326" s="104"/>
      <c r="H326" s="104"/>
    </row>
    <row r="327" spans="1:10" x14ac:dyDescent="0.25">
      <c r="A327" s="36"/>
    </row>
    <row r="328" spans="1:10" x14ac:dyDescent="0.25">
      <c r="A328" s="36"/>
      <c r="F328" s="65"/>
      <c r="G328" s="65"/>
      <c r="H328" s="65"/>
    </row>
  </sheetData>
  <mergeCells count="25">
    <mergeCell ref="A277:B277"/>
    <mergeCell ref="F324:H324"/>
    <mergeCell ref="F326:H326"/>
    <mergeCell ref="A5:H5"/>
    <mergeCell ref="A86:B86"/>
    <mergeCell ref="A6:H6"/>
    <mergeCell ref="A7:H7"/>
    <mergeCell ref="D10:E10"/>
    <mergeCell ref="F10:F11"/>
    <mergeCell ref="G10:G11"/>
    <mergeCell ref="H10:H11"/>
    <mergeCell ref="C10:C11"/>
    <mergeCell ref="A16:B16"/>
    <mergeCell ref="A242:B242"/>
    <mergeCell ref="A149:B149"/>
    <mergeCell ref="A190:B190"/>
    <mergeCell ref="A1:B1"/>
    <mergeCell ref="A8:H8"/>
    <mergeCell ref="A10:A11"/>
    <mergeCell ref="B10:B11"/>
    <mergeCell ref="A202:B202"/>
    <mergeCell ref="A115:B115"/>
    <mergeCell ref="A185:B185"/>
    <mergeCell ref="A3:B3"/>
    <mergeCell ref="A2:B2"/>
  </mergeCells>
  <pageMargins left="0.31496062992125984" right="0.31496062992125984" top="0.35433070866141736" bottom="0.55118110236220474" header="0.31496062992125984" footer="0.31496062992125984"/>
  <pageSetup paperSize="9" scale="71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K212"/>
  <sheetViews>
    <sheetView view="pageBreakPreview" topLeftCell="A4" zoomScale="145" zoomScaleNormal="115" zoomScaleSheetLayoutView="145" workbookViewId="0">
      <selection activeCell="A200" sqref="A200"/>
    </sheetView>
  </sheetViews>
  <sheetFormatPr defaultRowHeight="15" x14ac:dyDescent="0.25"/>
  <cols>
    <col min="1" max="1" width="9.7109375" customWidth="1"/>
    <col min="2" max="2" width="38.7109375" customWidth="1"/>
    <col min="3" max="6" width="14.7109375" customWidth="1"/>
    <col min="8" max="8" width="9.140625" style="36"/>
    <col min="9" max="9" width="13.85546875" customWidth="1"/>
    <col min="11" max="11" width="9.85546875" bestFit="1" customWidth="1"/>
  </cols>
  <sheetData>
    <row r="1" spans="1:11" ht="16.5" x14ac:dyDescent="0.25">
      <c r="A1" s="96" t="s">
        <v>61</v>
      </c>
      <c r="B1" s="96"/>
      <c r="C1" s="43"/>
      <c r="D1" s="43"/>
      <c r="E1" s="44"/>
      <c r="F1" s="45"/>
      <c r="G1" s="45"/>
      <c r="H1" s="87"/>
    </row>
    <row r="2" spans="1:11" ht="16.5" x14ac:dyDescent="0.25">
      <c r="A2" s="96" t="s">
        <v>106</v>
      </c>
      <c r="B2" s="96"/>
      <c r="C2" s="47"/>
      <c r="D2" s="47"/>
      <c r="E2" s="44"/>
      <c r="F2" s="45"/>
      <c r="G2" s="45"/>
      <c r="H2" s="88"/>
    </row>
    <row r="3" spans="1:11" ht="18" customHeight="1" x14ac:dyDescent="0.25">
      <c r="A3" s="102" t="s">
        <v>107</v>
      </c>
      <c r="B3" s="102"/>
      <c r="C3" s="47"/>
      <c r="D3" s="47"/>
      <c r="E3" s="48"/>
      <c r="F3" s="45"/>
      <c r="G3" s="45"/>
      <c r="H3" s="88"/>
    </row>
    <row r="4" spans="1:11" ht="18" customHeight="1" x14ac:dyDescent="0.25">
      <c r="C4" s="1"/>
      <c r="D4" s="1"/>
      <c r="E4" s="1"/>
      <c r="F4" s="1"/>
      <c r="G4" s="1"/>
      <c r="H4" s="73"/>
    </row>
    <row r="5" spans="1:11" ht="18" customHeight="1" x14ac:dyDescent="0.25">
      <c r="A5" s="113" t="s">
        <v>151</v>
      </c>
      <c r="B5" s="113"/>
      <c r="C5" s="113"/>
      <c r="D5" s="113"/>
      <c r="E5" s="113"/>
      <c r="F5" s="113"/>
      <c r="G5" s="50"/>
      <c r="H5" s="89"/>
    </row>
    <row r="6" spans="1:11" ht="18" customHeight="1" x14ac:dyDescent="0.25">
      <c r="A6" s="113" t="s">
        <v>124</v>
      </c>
      <c r="B6" s="113"/>
      <c r="C6" s="113"/>
      <c r="D6" s="113"/>
      <c r="E6" s="113"/>
      <c r="F6" s="113"/>
      <c r="G6" s="50"/>
      <c r="H6" s="89"/>
    </row>
    <row r="7" spans="1:11" ht="18" customHeight="1" x14ac:dyDescent="0.25">
      <c r="A7" s="113" t="s">
        <v>155</v>
      </c>
      <c r="B7" s="113"/>
      <c r="C7" s="113"/>
      <c r="D7" s="113"/>
      <c r="E7" s="113"/>
      <c r="F7" s="113"/>
      <c r="G7" s="50"/>
      <c r="H7" s="89"/>
    </row>
    <row r="8" spans="1:11" ht="18" x14ac:dyDescent="0.25">
      <c r="A8" s="113" t="s">
        <v>137</v>
      </c>
      <c r="B8" s="113"/>
      <c r="C8" s="113"/>
      <c r="D8" s="113"/>
      <c r="E8" s="113"/>
      <c r="F8" s="113"/>
      <c r="G8" s="1"/>
      <c r="H8" s="73"/>
    </row>
    <row r="9" spans="1:11" x14ac:dyDescent="0.25">
      <c r="C9" s="1"/>
      <c r="D9" s="1"/>
      <c r="E9" s="1"/>
      <c r="F9" s="1"/>
    </row>
    <row r="10" spans="1:11" s="11" customFormat="1" ht="25.5" x14ac:dyDescent="0.2">
      <c r="A10" s="38" t="s">
        <v>51</v>
      </c>
      <c r="B10" s="38" t="s">
        <v>52</v>
      </c>
      <c r="C10" s="42" t="s">
        <v>148</v>
      </c>
      <c r="D10" s="42" t="s">
        <v>53</v>
      </c>
      <c r="E10" s="42" t="s">
        <v>54</v>
      </c>
      <c r="F10" s="42" t="s">
        <v>152</v>
      </c>
      <c r="H10" s="74"/>
    </row>
    <row r="11" spans="1:11" s="26" customFormat="1" ht="12.75" x14ac:dyDescent="0.2">
      <c r="A11" s="2"/>
      <c r="B11" s="2"/>
      <c r="C11" s="25">
        <v>1</v>
      </c>
      <c r="D11" s="25">
        <v>2</v>
      </c>
      <c r="E11" s="25">
        <v>3</v>
      </c>
      <c r="F11" s="25" t="s">
        <v>60</v>
      </c>
      <c r="G11" s="28"/>
      <c r="H11" s="90"/>
    </row>
    <row r="12" spans="1:11" s="26" customFormat="1" ht="12.75" x14ac:dyDescent="0.2">
      <c r="A12" s="4" t="s">
        <v>110</v>
      </c>
      <c r="B12" s="5" t="s">
        <v>61</v>
      </c>
      <c r="C12" s="6">
        <f>C13+C126</f>
        <v>1692470</v>
      </c>
      <c r="D12" s="6">
        <f>D13+D126</f>
        <v>71840</v>
      </c>
      <c r="E12" s="6">
        <f>E13+E126</f>
        <v>1323694</v>
      </c>
      <c r="F12" s="6">
        <f>F13+F126</f>
        <v>2944324</v>
      </c>
      <c r="G12" s="34"/>
      <c r="H12" s="34"/>
      <c r="I12" s="54"/>
    </row>
    <row r="13" spans="1:11" x14ac:dyDescent="0.25">
      <c r="A13" s="32" t="s">
        <v>111</v>
      </c>
      <c r="B13" s="33" t="s">
        <v>61</v>
      </c>
      <c r="C13" s="7">
        <f>C19+C27+C32+C57+C14+C91+C97</f>
        <v>1264720</v>
      </c>
      <c r="D13" s="7">
        <f>D19+D27+D32+D57+D14+D91+D97</f>
        <v>15840</v>
      </c>
      <c r="E13" s="7">
        <f>E19+E27+E32+E57+E14+E91+E97</f>
        <v>1248940</v>
      </c>
      <c r="F13" s="7">
        <f>F19+F27+F32+F57+F14+F91+F97</f>
        <v>2497820</v>
      </c>
      <c r="G13" s="36"/>
      <c r="I13" s="54"/>
    </row>
    <row r="14" spans="1:11" ht="18" customHeight="1" x14ac:dyDescent="0.25">
      <c r="A14" s="22" t="s">
        <v>64</v>
      </c>
      <c r="B14" s="9" t="s">
        <v>1</v>
      </c>
      <c r="C14" s="10">
        <f>C15</f>
        <v>28754</v>
      </c>
      <c r="D14" s="10">
        <f t="shared" ref="D14:F15" si="0">D15</f>
        <v>0</v>
      </c>
      <c r="E14" s="10">
        <f t="shared" si="0"/>
        <v>0</v>
      </c>
      <c r="F14" s="10">
        <f t="shared" si="0"/>
        <v>28754</v>
      </c>
      <c r="G14" s="36"/>
      <c r="K14" s="1"/>
    </row>
    <row r="15" spans="1:11" x14ac:dyDescent="0.25">
      <c r="A15" s="112" t="s">
        <v>56</v>
      </c>
      <c r="B15" s="112"/>
      <c r="C15" s="27">
        <f>C16</f>
        <v>28754</v>
      </c>
      <c r="D15" s="27">
        <f t="shared" si="0"/>
        <v>0</v>
      </c>
      <c r="E15" s="27">
        <f t="shared" si="0"/>
        <v>0</v>
      </c>
      <c r="F15" s="27">
        <f t="shared" si="0"/>
        <v>28754</v>
      </c>
      <c r="G15" s="36"/>
      <c r="K15" s="1"/>
    </row>
    <row r="16" spans="1:11" s="36" customFormat="1" ht="25.5" x14ac:dyDescent="0.25">
      <c r="A16" s="78">
        <v>36</v>
      </c>
      <c r="B16" s="79" t="s">
        <v>146</v>
      </c>
      <c r="C16" s="6">
        <f>C17</f>
        <v>28754</v>
      </c>
      <c r="D16" s="6">
        <f t="shared" ref="D16:F16" si="1">D17</f>
        <v>0</v>
      </c>
      <c r="E16" s="6">
        <f t="shared" si="1"/>
        <v>0</v>
      </c>
      <c r="F16" s="6">
        <f t="shared" si="1"/>
        <v>28754</v>
      </c>
      <c r="I16" s="73"/>
    </row>
    <row r="17" spans="1:11" ht="25.5" x14ac:dyDescent="0.25">
      <c r="A17" s="40">
        <v>369</v>
      </c>
      <c r="B17" s="55" t="s">
        <v>125</v>
      </c>
      <c r="C17" s="13">
        <f t="shared" ref="C17:F17" si="2">SUM(C18)</f>
        <v>28754</v>
      </c>
      <c r="D17" s="13">
        <f t="shared" si="2"/>
        <v>0</v>
      </c>
      <c r="E17" s="13">
        <f t="shared" si="2"/>
        <v>0</v>
      </c>
      <c r="F17" s="13">
        <f t="shared" si="2"/>
        <v>28754</v>
      </c>
      <c r="G17" s="36"/>
      <c r="I17" s="1"/>
      <c r="K17" s="1"/>
    </row>
    <row r="18" spans="1:11" ht="26.25" customHeight="1" x14ac:dyDescent="0.25">
      <c r="A18" s="41">
        <v>3691</v>
      </c>
      <c r="B18" s="56" t="s">
        <v>126</v>
      </c>
      <c r="C18" s="15">
        <v>28754</v>
      </c>
      <c r="D18" s="15">
        <v>0</v>
      </c>
      <c r="E18" s="15"/>
      <c r="F18" s="15">
        <f t="shared" ref="F18" si="3">C18-D18+E18</f>
        <v>28754</v>
      </c>
      <c r="G18" s="36"/>
    </row>
    <row r="19" spans="1:11" ht="25.5" x14ac:dyDescent="0.25">
      <c r="A19" s="22" t="s">
        <v>71</v>
      </c>
      <c r="B19" s="9" t="s">
        <v>72</v>
      </c>
      <c r="C19" s="57">
        <f>C20</f>
        <v>53996</v>
      </c>
      <c r="D19" s="57">
        <f t="shared" ref="D19:F19" si="4">D20</f>
        <v>3650</v>
      </c>
      <c r="E19" s="57">
        <f t="shared" si="4"/>
        <v>3650</v>
      </c>
      <c r="F19" s="57">
        <f t="shared" si="4"/>
        <v>53996</v>
      </c>
      <c r="G19" s="36"/>
      <c r="I19" s="1"/>
    </row>
    <row r="20" spans="1:11" ht="15" customHeight="1" x14ac:dyDescent="0.25">
      <c r="A20" s="112" t="s">
        <v>58</v>
      </c>
      <c r="B20" s="112"/>
      <c r="C20" s="27">
        <f>C24+C21</f>
        <v>53996</v>
      </c>
      <c r="D20" s="27">
        <f t="shared" ref="D20:F20" si="5">D24+D21</f>
        <v>3650</v>
      </c>
      <c r="E20" s="27">
        <f t="shared" si="5"/>
        <v>3650</v>
      </c>
      <c r="F20" s="27">
        <f t="shared" si="5"/>
        <v>53996</v>
      </c>
      <c r="G20" s="36"/>
      <c r="I20" s="1"/>
    </row>
    <row r="21" spans="1:11" s="36" customFormat="1" ht="25.5" x14ac:dyDescent="0.25">
      <c r="A21" s="78">
        <v>42</v>
      </c>
      <c r="B21" s="79" t="s">
        <v>143</v>
      </c>
      <c r="C21" s="6">
        <f>C22</f>
        <v>0</v>
      </c>
      <c r="D21" s="6">
        <f>D22</f>
        <v>0</v>
      </c>
      <c r="E21" s="6">
        <f t="shared" ref="E21:F21" si="6">E22</f>
        <v>3650</v>
      </c>
      <c r="F21" s="6">
        <f t="shared" si="6"/>
        <v>3650</v>
      </c>
      <c r="I21" s="73"/>
    </row>
    <row r="22" spans="1:11" s="36" customFormat="1" x14ac:dyDescent="0.25">
      <c r="A22" s="23">
        <v>422</v>
      </c>
      <c r="B22" s="3" t="s">
        <v>88</v>
      </c>
      <c r="C22" s="17">
        <f>SUM(C23)</f>
        <v>0</v>
      </c>
      <c r="D22" s="17">
        <f t="shared" ref="D22:F22" si="7">SUM(D23)</f>
        <v>0</v>
      </c>
      <c r="E22" s="17">
        <f t="shared" si="7"/>
        <v>3650</v>
      </c>
      <c r="F22" s="17">
        <f t="shared" si="7"/>
        <v>3650</v>
      </c>
      <c r="I22" s="73"/>
    </row>
    <row r="23" spans="1:11" x14ac:dyDescent="0.25">
      <c r="A23" s="19">
        <v>4223</v>
      </c>
      <c r="B23" s="20" t="s">
        <v>44</v>
      </c>
      <c r="C23" s="15">
        <v>0</v>
      </c>
      <c r="D23" s="15"/>
      <c r="E23" s="15">
        <v>3650</v>
      </c>
      <c r="F23" s="15">
        <f t="shared" ref="F23" si="8">C23-D23+E23</f>
        <v>3650</v>
      </c>
      <c r="G23" s="36"/>
    </row>
    <row r="24" spans="1:11" s="36" customFormat="1" ht="25.5" x14ac:dyDescent="0.25">
      <c r="A24" s="78">
        <v>45</v>
      </c>
      <c r="B24" s="79" t="s">
        <v>144</v>
      </c>
      <c r="C24" s="6">
        <f>C25</f>
        <v>53996</v>
      </c>
      <c r="D24" s="6">
        <f>D25</f>
        <v>3650</v>
      </c>
      <c r="E24" s="6">
        <f t="shared" ref="E24:F24" si="9">E25</f>
        <v>0</v>
      </c>
      <c r="F24" s="6">
        <f t="shared" si="9"/>
        <v>50346</v>
      </c>
      <c r="I24" s="73"/>
    </row>
    <row r="25" spans="1:11" s="36" customFormat="1" x14ac:dyDescent="0.25">
      <c r="A25" s="23">
        <v>451</v>
      </c>
      <c r="B25" s="24" t="s">
        <v>96</v>
      </c>
      <c r="C25" s="17">
        <f>SUM(C26)</f>
        <v>53996</v>
      </c>
      <c r="D25" s="17">
        <f t="shared" ref="D25:F25" si="10">SUM(D26)</f>
        <v>3650</v>
      </c>
      <c r="E25" s="17">
        <f t="shared" si="10"/>
        <v>0</v>
      </c>
      <c r="F25" s="17">
        <f t="shared" si="10"/>
        <v>50346</v>
      </c>
      <c r="I25" s="73"/>
    </row>
    <row r="26" spans="1:11" x14ac:dyDescent="0.25">
      <c r="A26" s="19">
        <v>4511</v>
      </c>
      <c r="B26" s="20" t="s">
        <v>96</v>
      </c>
      <c r="C26" s="15">
        <v>53996</v>
      </c>
      <c r="D26" s="15">
        <v>3650</v>
      </c>
      <c r="E26" s="15"/>
      <c r="F26" s="15">
        <f t="shared" ref="F26" si="11">C26-D26+E26</f>
        <v>50346</v>
      </c>
      <c r="G26" s="36"/>
    </row>
    <row r="27" spans="1:11" x14ac:dyDescent="0.25">
      <c r="A27" s="22" t="s">
        <v>76</v>
      </c>
      <c r="B27" s="9" t="s">
        <v>77</v>
      </c>
      <c r="C27" s="10">
        <f t="shared" ref="C27:F30" si="12">C28</f>
        <v>520</v>
      </c>
      <c r="D27" s="10">
        <f t="shared" si="12"/>
        <v>0</v>
      </c>
      <c r="E27" s="10">
        <f t="shared" si="12"/>
        <v>0</v>
      </c>
      <c r="F27" s="10">
        <f t="shared" si="12"/>
        <v>520</v>
      </c>
      <c r="G27" s="36"/>
    </row>
    <row r="28" spans="1:11" s="30" customFormat="1" x14ac:dyDescent="0.25">
      <c r="A28" s="112" t="s">
        <v>59</v>
      </c>
      <c r="B28" s="112"/>
      <c r="C28" s="27">
        <f>C29</f>
        <v>520</v>
      </c>
      <c r="D28" s="27">
        <f t="shared" si="12"/>
        <v>0</v>
      </c>
      <c r="E28" s="27">
        <f t="shared" si="12"/>
        <v>0</v>
      </c>
      <c r="F28" s="27">
        <f t="shared" si="12"/>
        <v>520</v>
      </c>
      <c r="G28" s="91"/>
      <c r="H28" s="91"/>
    </row>
    <row r="29" spans="1:11" s="36" customFormat="1" ht="25.5" x14ac:dyDescent="0.25">
      <c r="A29" s="78">
        <v>45</v>
      </c>
      <c r="B29" s="79" t="s">
        <v>144</v>
      </c>
      <c r="C29" s="6">
        <f>C30</f>
        <v>520</v>
      </c>
      <c r="D29" s="6">
        <f t="shared" si="12"/>
        <v>0</v>
      </c>
      <c r="E29" s="6">
        <f t="shared" si="12"/>
        <v>0</v>
      </c>
      <c r="F29" s="6">
        <f t="shared" si="12"/>
        <v>520</v>
      </c>
      <c r="I29" s="73"/>
    </row>
    <row r="30" spans="1:11" ht="25.5" x14ac:dyDescent="0.25">
      <c r="A30" s="12">
        <v>424</v>
      </c>
      <c r="B30" s="3" t="s">
        <v>79</v>
      </c>
      <c r="C30" s="58">
        <f>C31</f>
        <v>520</v>
      </c>
      <c r="D30" s="58">
        <f t="shared" si="12"/>
        <v>0</v>
      </c>
      <c r="E30" s="58">
        <f t="shared" si="12"/>
        <v>0</v>
      </c>
      <c r="F30" s="58">
        <f t="shared" si="12"/>
        <v>520</v>
      </c>
      <c r="G30" s="36"/>
    </row>
    <row r="31" spans="1:11" ht="24.95" customHeight="1" x14ac:dyDescent="0.25">
      <c r="A31" s="19">
        <v>4244</v>
      </c>
      <c r="B31" s="20" t="s">
        <v>80</v>
      </c>
      <c r="C31" s="21">
        <v>520</v>
      </c>
      <c r="D31" s="15"/>
      <c r="E31" s="15"/>
      <c r="F31" s="15">
        <f>C31-D31+E31</f>
        <v>520</v>
      </c>
      <c r="G31" s="36"/>
    </row>
    <row r="32" spans="1:11" ht="25.5" x14ac:dyDescent="0.25">
      <c r="A32" s="22" t="s">
        <v>91</v>
      </c>
      <c r="B32" s="9" t="s">
        <v>92</v>
      </c>
      <c r="C32" s="10">
        <f>C33</f>
        <v>663600</v>
      </c>
      <c r="D32" s="10">
        <f t="shared" ref="D32:F32" si="13">D33</f>
        <v>0</v>
      </c>
      <c r="E32" s="10">
        <f t="shared" si="13"/>
        <v>1233100</v>
      </c>
      <c r="F32" s="10">
        <f t="shared" si="13"/>
        <v>1896700</v>
      </c>
      <c r="G32" s="36"/>
      <c r="I32" s="1"/>
    </row>
    <row r="33" spans="1:9" x14ac:dyDescent="0.25">
      <c r="A33" s="112" t="s">
        <v>57</v>
      </c>
      <c r="B33" s="112"/>
      <c r="C33" s="27">
        <f>C34+C45+C48+C53</f>
        <v>663600</v>
      </c>
      <c r="D33" s="27">
        <f t="shared" ref="D33:F33" si="14">D34+D45+D48+D53</f>
        <v>0</v>
      </c>
      <c r="E33" s="27">
        <f t="shared" si="14"/>
        <v>1233100</v>
      </c>
      <c r="F33" s="27">
        <f t="shared" si="14"/>
        <v>1896700</v>
      </c>
      <c r="G33" s="36"/>
    </row>
    <row r="34" spans="1:9" s="36" customFormat="1" x14ac:dyDescent="0.25">
      <c r="A34" s="78">
        <v>32</v>
      </c>
      <c r="B34" s="79" t="s">
        <v>139</v>
      </c>
      <c r="C34" s="6">
        <f>C35+C41</f>
        <v>55100</v>
      </c>
      <c r="D34" s="6">
        <f t="shared" ref="D34:F34" si="15">D35+D41</f>
        <v>0</v>
      </c>
      <c r="E34" s="6">
        <f t="shared" si="15"/>
        <v>990300</v>
      </c>
      <c r="F34" s="6">
        <f t="shared" si="15"/>
        <v>1045400</v>
      </c>
      <c r="I34" s="73"/>
    </row>
    <row r="35" spans="1:9" x14ac:dyDescent="0.25">
      <c r="A35" s="59">
        <v>322</v>
      </c>
      <c r="B35" s="60" t="s">
        <v>89</v>
      </c>
      <c r="C35" s="61">
        <f>SUM(C36:C40)</f>
        <v>48450</v>
      </c>
      <c r="D35" s="61">
        <f t="shared" ref="D35:F35" si="16">SUM(D36:D40)</f>
        <v>0</v>
      </c>
      <c r="E35" s="61">
        <f t="shared" si="16"/>
        <v>943300</v>
      </c>
      <c r="F35" s="61">
        <f t="shared" si="16"/>
        <v>991750</v>
      </c>
      <c r="G35" s="36"/>
    </row>
    <row r="36" spans="1:9" x14ac:dyDescent="0.25">
      <c r="A36" s="62">
        <v>3221</v>
      </c>
      <c r="B36" s="63" t="s">
        <v>14</v>
      </c>
      <c r="C36" s="15">
        <v>33200</v>
      </c>
      <c r="D36" s="15"/>
      <c r="E36" s="15">
        <v>141800</v>
      </c>
      <c r="F36" s="15">
        <f t="shared" ref="F36" si="17">C36-D36+E36</f>
        <v>175000</v>
      </c>
      <c r="G36" s="36"/>
    </row>
    <row r="37" spans="1:9" x14ac:dyDescent="0.25">
      <c r="A37" s="62">
        <v>3222</v>
      </c>
      <c r="B37" s="63" t="s">
        <v>15</v>
      </c>
      <c r="C37" s="15">
        <v>0</v>
      </c>
      <c r="D37" s="15"/>
      <c r="E37" s="15">
        <v>500</v>
      </c>
      <c r="F37" s="15">
        <f t="shared" ref="F37:F39" si="18">C37-D37+E37</f>
        <v>500</v>
      </c>
      <c r="G37" s="36"/>
    </row>
    <row r="38" spans="1:9" x14ac:dyDescent="0.25">
      <c r="A38" s="62">
        <v>3224</v>
      </c>
      <c r="B38" s="63" t="s">
        <v>73</v>
      </c>
      <c r="C38" s="15">
        <v>0</v>
      </c>
      <c r="D38" s="15"/>
      <c r="E38" s="15">
        <v>1000</v>
      </c>
      <c r="F38" s="15">
        <f t="shared" si="18"/>
        <v>1000</v>
      </c>
      <c r="G38" s="36"/>
    </row>
    <row r="39" spans="1:9" x14ac:dyDescent="0.25">
      <c r="A39" s="62">
        <v>3225</v>
      </c>
      <c r="B39" s="63" t="s">
        <v>90</v>
      </c>
      <c r="C39" s="15">
        <v>15250</v>
      </c>
      <c r="D39" s="15"/>
      <c r="E39" s="15"/>
      <c r="F39" s="15">
        <f t="shared" si="18"/>
        <v>15250</v>
      </c>
      <c r="G39" s="36"/>
    </row>
    <row r="40" spans="1:9" x14ac:dyDescent="0.25">
      <c r="A40" s="62">
        <v>3227</v>
      </c>
      <c r="B40" s="63" t="s">
        <v>19</v>
      </c>
      <c r="C40" s="15">
        <v>0</v>
      </c>
      <c r="D40" s="15"/>
      <c r="E40" s="15">
        <v>800000</v>
      </c>
      <c r="F40" s="15">
        <f t="shared" ref="F40" si="19">C40-D40+E40</f>
        <v>800000</v>
      </c>
      <c r="G40" s="36"/>
    </row>
    <row r="41" spans="1:9" x14ac:dyDescent="0.25">
      <c r="A41" s="59">
        <v>323</v>
      </c>
      <c r="B41" s="3" t="s">
        <v>69</v>
      </c>
      <c r="C41" s="61">
        <f>SUM(C42:C44)</f>
        <v>6650</v>
      </c>
      <c r="D41" s="61">
        <f t="shared" ref="D41:F41" si="20">SUM(D42:D44)</f>
        <v>0</v>
      </c>
      <c r="E41" s="61">
        <f t="shared" si="20"/>
        <v>47000</v>
      </c>
      <c r="F41" s="61">
        <f t="shared" si="20"/>
        <v>53650</v>
      </c>
      <c r="G41" s="36"/>
    </row>
    <row r="42" spans="1:9" x14ac:dyDescent="0.25">
      <c r="A42" s="62">
        <v>3232</v>
      </c>
      <c r="B42" s="63" t="s">
        <v>22</v>
      </c>
      <c r="C42" s="16">
        <v>0</v>
      </c>
      <c r="D42" s="15"/>
      <c r="E42" s="15">
        <v>6000</v>
      </c>
      <c r="F42" s="15">
        <f t="shared" ref="F42" si="21">C42-D42+E42</f>
        <v>6000</v>
      </c>
      <c r="G42" s="36"/>
    </row>
    <row r="43" spans="1:9" x14ac:dyDescent="0.25">
      <c r="A43" s="62">
        <v>3237</v>
      </c>
      <c r="B43" s="63" t="s">
        <v>27</v>
      </c>
      <c r="C43" s="16">
        <v>0</v>
      </c>
      <c r="D43" s="15"/>
      <c r="E43" s="15">
        <v>1000</v>
      </c>
      <c r="F43" s="15">
        <f t="shared" ref="F43" si="22">C43-D43+E43</f>
        <v>1000</v>
      </c>
      <c r="G43" s="36"/>
    </row>
    <row r="44" spans="1:9" x14ac:dyDescent="0.25">
      <c r="A44" s="62">
        <v>3239</v>
      </c>
      <c r="B44" s="63" t="s">
        <v>28</v>
      </c>
      <c r="C44" s="16">
        <v>6650</v>
      </c>
      <c r="D44" s="15"/>
      <c r="E44" s="15">
        <v>40000</v>
      </c>
      <c r="F44" s="15">
        <f t="shared" ref="F44" si="23">C44-D44+E44</f>
        <v>46650</v>
      </c>
      <c r="G44" s="36"/>
    </row>
    <row r="45" spans="1:9" s="36" customFormat="1" ht="25.5" x14ac:dyDescent="0.25">
      <c r="A45" s="78">
        <v>36</v>
      </c>
      <c r="B45" s="79" t="s">
        <v>146</v>
      </c>
      <c r="C45" s="6">
        <f>C46</f>
        <v>142700</v>
      </c>
      <c r="D45" s="6">
        <f t="shared" ref="D45:F45" si="24">D46</f>
        <v>0</v>
      </c>
      <c r="E45" s="6">
        <f t="shared" si="24"/>
        <v>0</v>
      </c>
      <c r="F45" s="6">
        <f t="shared" si="24"/>
        <v>142700</v>
      </c>
      <c r="I45" s="73"/>
    </row>
    <row r="46" spans="1:9" ht="25.5" x14ac:dyDescent="0.25">
      <c r="A46" s="23">
        <v>366</v>
      </c>
      <c r="B46" s="3" t="s">
        <v>103</v>
      </c>
      <c r="C46" s="61">
        <f>SUM(C47:C47)</f>
        <v>142700</v>
      </c>
      <c r="D46" s="61">
        <f>SUM(D47:D47)</f>
        <v>0</v>
      </c>
      <c r="E46" s="61">
        <f>SUM(E47:E47)</f>
        <v>0</v>
      </c>
      <c r="F46" s="61">
        <f>SUM(F47:F47)</f>
        <v>142700</v>
      </c>
      <c r="G46" s="36"/>
    </row>
    <row r="47" spans="1:9" ht="25.5" x14ac:dyDescent="0.25">
      <c r="A47" s="19">
        <v>3661</v>
      </c>
      <c r="B47" s="20" t="s">
        <v>118</v>
      </c>
      <c r="C47" s="15">
        <v>142700</v>
      </c>
      <c r="D47" s="15"/>
      <c r="E47" s="15"/>
      <c r="F47" s="15">
        <f t="shared" ref="F47" si="25">C47-D47+E47</f>
        <v>142700</v>
      </c>
      <c r="G47" s="36"/>
    </row>
    <row r="48" spans="1:9" s="36" customFormat="1" x14ac:dyDescent="0.25">
      <c r="A48" s="78">
        <v>38</v>
      </c>
      <c r="B48" s="79" t="s">
        <v>142</v>
      </c>
      <c r="C48" s="6">
        <f>C49+C51</f>
        <v>455200</v>
      </c>
      <c r="D48" s="6">
        <f t="shared" ref="D48:F48" si="26">D49+D51</f>
        <v>0</v>
      </c>
      <c r="E48" s="6">
        <f t="shared" si="26"/>
        <v>30400</v>
      </c>
      <c r="F48" s="6">
        <f t="shared" si="26"/>
        <v>485600</v>
      </c>
      <c r="I48" s="73"/>
    </row>
    <row r="49" spans="1:9" x14ac:dyDescent="0.25">
      <c r="A49" s="23">
        <v>381</v>
      </c>
      <c r="B49" s="3" t="s">
        <v>70</v>
      </c>
      <c r="C49" s="61">
        <f>SUM(C50:C50)</f>
        <v>375600</v>
      </c>
      <c r="D49" s="61">
        <f>SUM(D50:D50)</f>
        <v>0</v>
      </c>
      <c r="E49" s="61">
        <f>SUM(E50:E50)</f>
        <v>0</v>
      </c>
      <c r="F49" s="61">
        <f>SUM(F50:F50)</f>
        <v>375600</v>
      </c>
      <c r="G49" s="36"/>
    </row>
    <row r="50" spans="1:9" x14ac:dyDescent="0.25">
      <c r="A50" s="19">
        <v>3811</v>
      </c>
      <c r="B50" s="20" t="s">
        <v>39</v>
      </c>
      <c r="C50" s="15">
        <v>375600</v>
      </c>
      <c r="D50" s="15"/>
      <c r="E50" s="15"/>
      <c r="F50" s="15">
        <f t="shared" ref="F50" si="27">C50-D50+E50</f>
        <v>375600</v>
      </c>
      <c r="G50" s="36"/>
    </row>
    <row r="51" spans="1:9" x14ac:dyDescent="0.25">
      <c r="A51" s="12">
        <v>382</v>
      </c>
      <c r="B51" s="3" t="s">
        <v>93</v>
      </c>
      <c r="C51" s="61">
        <f t="shared" ref="C51:F51" si="28">SUM(C52)</f>
        <v>79600</v>
      </c>
      <c r="D51" s="61">
        <f t="shared" si="28"/>
        <v>0</v>
      </c>
      <c r="E51" s="61">
        <f t="shared" si="28"/>
        <v>30400</v>
      </c>
      <c r="F51" s="61">
        <f t="shared" si="28"/>
        <v>110000</v>
      </c>
      <c r="G51" s="36"/>
    </row>
    <row r="52" spans="1:9" x14ac:dyDescent="0.25">
      <c r="A52" s="19">
        <v>3821</v>
      </c>
      <c r="B52" s="20" t="s">
        <v>94</v>
      </c>
      <c r="C52" s="15">
        <v>79600</v>
      </c>
      <c r="D52" s="15"/>
      <c r="E52" s="15">
        <v>30400</v>
      </c>
      <c r="F52" s="15">
        <f t="shared" ref="F52" si="29">C52-D52+E52</f>
        <v>110000</v>
      </c>
      <c r="G52" s="36"/>
    </row>
    <row r="53" spans="1:9" s="36" customFormat="1" ht="25.5" x14ac:dyDescent="0.25">
      <c r="A53" s="78">
        <v>42</v>
      </c>
      <c r="B53" s="79" t="s">
        <v>143</v>
      </c>
      <c r="C53" s="6">
        <f>C54</f>
        <v>10600</v>
      </c>
      <c r="D53" s="6">
        <f t="shared" ref="D53:F53" si="30">D54</f>
        <v>0</v>
      </c>
      <c r="E53" s="6">
        <f t="shared" si="30"/>
        <v>212400</v>
      </c>
      <c r="F53" s="6">
        <f t="shared" si="30"/>
        <v>223000</v>
      </c>
      <c r="I53" s="73"/>
    </row>
    <row r="54" spans="1:9" x14ac:dyDescent="0.25">
      <c r="A54" s="23">
        <v>422</v>
      </c>
      <c r="B54" s="3" t="s">
        <v>88</v>
      </c>
      <c r="C54" s="61">
        <f>SUM(C55:C56)</f>
        <v>10600</v>
      </c>
      <c r="D54" s="61">
        <f t="shared" ref="D54:F54" si="31">SUM(D55:D56)</f>
        <v>0</v>
      </c>
      <c r="E54" s="61">
        <f t="shared" si="31"/>
        <v>212400</v>
      </c>
      <c r="F54" s="61">
        <f t="shared" si="31"/>
        <v>223000</v>
      </c>
      <c r="G54" s="36"/>
    </row>
    <row r="55" spans="1:9" x14ac:dyDescent="0.25">
      <c r="A55" s="19">
        <v>4223</v>
      </c>
      <c r="B55" s="64" t="s">
        <v>44</v>
      </c>
      <c r="C55" s="16">
        <v>10600</v>
      </c>
      <c r="D55" s="15"/>
      <c r="E55" s="15">
        <v>209400</v>
      </c>
      <c r="F55" s="15">
        <f t="shared" ref="F55" si="32">C55-D55+E55</f>
        <v>220000</v>
      </c>
      <c r="G55" s="36"/>
    </row>
    <row r="56" spans="1:9" x14ac:dyDescent="0.25">
      <c r="A56" s="19">
        <v>4227</v>
      </c>
      <c r="B56" s="64" t="s">
        <v>156</v>
      </c>
      <c r="C56" s="16">
        <v>0</v>
      </c>
      <c r="D56" s="15"/>
      <c r="E56" s="15">
        <v>3000</v>
      </c>
      <c r="F56" s="15">
        <f t="shared" ref="F56" si="33">C56-D56+E56</f>
        <v>3000</v>
      </c>
      <c r="G56" s="36"/>
    </row>
    <row r="57" spans="1:9" ht="38.25" x14ac:dyDescent="0.25">
      <c r="A57" s="22" t="s">
        <v>83</v>
      </c>
      <c r="B57" s="9" t="s">
        <v>84</v>
      </c>
      <c r="C57" s="10">
        <f t="shared" ref="C57:F57" si="34">C58</f>
        <v>439350</v>
      </c>
      <c r="D57" s="10">
        <f t="shared" si="34"/>
        <v>10880</v>
      </c>
      <c r="E57" s="10">
        <f t="shared" si="34"/>
        <v>10880</v>
      </c>
      <c r="F57" s="10">
        <f t="shared" si="34"/>
        <v>439350</v>
      </c>
      <c r="G57" s="36"/>
    </row>
    <row r="58" spans="1:9" x14ac:dyDescent="0.25">
      <c r="A58" s="112" t="s">
        <v>105</v>
      </c>
      <c r="B58" s="112"/>
      <c r="C58" s="27">
        <f>C59+C67+C84+C87</f>
        <v>439350</v>
      </c>
      <c r="D58" s="27">
        <f t="shared" ref="D58:F58" si="35">D59+D67+D84+D87</f>
        <v>10880</v>
      </c>
      <c r="E58" s="27">
        <f t="shared" si="35"/>
        <v>10880</v>
      </c>
      <c r="F58" s="27">
        <f t="shared" si="35"/>
        <v>439350</v>
      </c>
      <c r="G58" s="36"/>
    </row>
    <row r="59" spans="1:9" s="36" customFormat="1" x14ac:dyDescent="0.25">
      <c r="A59" s="78">
        <v>31</v>
      </c>
      <c r="B59" s="79" t="s">
        <v>138</v>
      </c>
      <c r="C59" s="6">
        <f>C60+C63+C65</f>
        <v>48300</v>
      </c>
      <c r="D59" s="6">
        <f t="shared" ref="D59:F59" si="36">D60+D63+D65</f>
        <v>1600</v>
      </c>
      <c r="E59" s="6">
        <f t="shared" si="36"/>
        <v>2500</v>
      </c>
      <c r="F59" s="6">
        <f t="shared" si="36"/>
        <v>49200</v>
      </c>
      <c r="I59" s="73"/>
    </row>
    <row r="60" spans="1:9" x14ac:dyDescent="0.25">
      <c r="A60" s="12">
        <v>311</v>
      </c>
      <c r="B60" s="3" t="s">
        <v>85</v>
      </c>
      <c r="C60" s="17">
        <f t="shared" ref="C60:D60" si="37">C61+C62</f>
        <v>41550</v>
      </c>
      <c r="D60" s="17">
        <f t="shared" si="37"/>
        <v>1600</v>
      </c>
      <c r="E60" s="17">
        <f t="shared" ref="E60:F60" si="38">E61+E62</f>
        <v>1250</v>
      </c>
      <c r="F60" s="17">
        <f t="shared" si="38"/>
        <v>41200</v>
      </c>
      <c r="G60" s="36"/>
    </row>
    <row r="61" spans="1:9" x14ac:dyDescent="0.25">
      <c r="A61" s="2">
        <v>3111</v>
      </c>
      <c r="B61" s="14" t="s">
        <v>3</v>
      </c>
      <c r="C61" s="15">
        <v>39950</v>
      </c>
      <c r="D61" s="15"/>
      <c r="E61" s="15">
        <v>1250</v>
      </c>
      <c r="F61" s="15">
        <f t="shared" ref="F61:F62" si="39">C61-D61+E61</f>
        <v>41200</v>
      </c>
      <c r="G61" s="36"/>
    </row>
    <row r="62" spans="1:9" s="11" customFormat="1" x14ac:dyDescent="0.25">
      <c r="A62" s="19">
        <v>3113</v>
      </c>
      <c r="B62" s="20" t="s">
        <v>4</v>
      </c>
      <c r="C62" s="15">
        <v>1600</v>
      </c>
      <c r="D62" s="15">
        <v>1600</v>
      </c>
      <c r="E62" s="15"/>
      <c r="F62" s="15">
        <f t="shared" si="39"/>
        <v>0</v>
      </c>
      <c r="G62" s="36"/>
      <c r="H62" s="36"/>
      <c r="I62" s="39"/>
    </row>
    <row r="63" spans="1:9" x14ac:dyDescent="0.25">
      <c r="A63" s="12">
        <v>312</v>
      </c>
      <c r="B63" s="3" t="s">
        <v>5</v>
      </c>
      <c r="C63" s="17">
        <f t="shared" ref="C63:F63" si="40">C64</f>
        <v>800</v>
      </c>
      <c r="D63" s="17">
        <f t="shared" si="40"/>
        <v>0</v>
      </c>
      <c r="E63" s="17">
        <f t="shared" si="40"/>
        <v>250</v>
      </c>
      <c r="F63" s="17">
        <f t="shared" si="40"/>
        <v>1050</v>
      </c>
      <c r="G63" s="36"/>
    </row>
    <row r="64" spans="1:9" x14ac:dyDescent="0.25">
      <c r="A64" s="2">
        <v>3121</v>
      </c>
      <c r="B64" s="14" t="s">
        <v>5</v>
      </c>
      <c r="C64" s="15">
        <v>800</v>
      </c>
      <c r="D64" s="15"/>
      <c r="E64" s="15">
        <v>250</v>
      </c>
      <c r="F64" s="15">
        <f t="shared" ref="F64" si="41">C64-D64+E64</f>
        <v>1050</v>
      </c>
      <c r="G64" s="36"/>
    </row>
    <row r="65" spans="1:9" x14ac:dyDescent="0.25">
      <c r="A65" s="12">
        <v>313</v>
      </c>
      <c r="B65" s="3" t="s">
        <v>86</v>
      </c>
      <c r="C65" s="17">
        <f t="shared" ref="C65:D65" si="42">SUM(C66:C66)</f>
        <v>5950</v>
      </c>
      <c r="D65" s="17">
        <f t="shared" si="42"/>
        <v>0</v>
      </c>
      <c r="E65" s="17">
        <f>SUM(E66:E66)</f>
        <v>1000</v>
      </c>
      <c r="F65" s="17">
        <f>SUM(F66:F66)</f>
        <v>6950</v>
      </c>
      <c r="G65" s="36"/>
    </row>
    <row r="66" spans="1:9" x14ac:dyDescent="0.25">
      <c r="A66" s="2">
        <v>3132</v>
      </c>
      <c r="B66" s="14" t="s">
        <v>87</v>
      </c>
      <c r="C66" s="16">
        <v>5950</v>
      </c>
      <c r="D66" s="15"/>
      <c r="E66" s="15">
        <v>1000</v>
      </c>
      <c r="F66" s="15">
        <f t="shared" ref="F66" si="43">C66-D66+E66</f>
        <v>6950</v>
      </c>
      <c r="G66" s="36"/>
    </row>
    <row r="67" spans="1:9" s="36" customFormat="1" x14ac:dyDescent="0.25">
      <c r="A67" s="78">
        <v>32</v>
      </c>
      <c r="B67" s="79" t="s">
        <v>139</v>
      </c>
      <c r="C67" s="6">
        <f>C68+C71+C75+C82</f>
        <v>86600</v>
      </c>
      <c r="D67" s="6">
        <f t="shared" ref="D67:F67" si="44">D68+D71+D75+D82</f>
        <v>9280</v>
      </c>
      <c r="E67" s="6">
        <f t="shared" si="44"/>
        <v>8380</v>
      </c>
      <c r="F67" s="6">
        <f t="shared" si="44"/>
        <v>85700</v>
      </c>
      <c r="I67" s="73"/>
    </row>
    <row r="68" spans="1:9" x14ac:dyDescent="0.25">
      <c r="A68" s="12">
        <v>321</v>
      </c>
      <c r="B68" s="3" t="s">
        <v>9</v>
      </c>
      <c r="C68" s="17">
        <f t="shared" ref="C68:D68" si="45">SUM(C69:C70)</f>
        <v>11250</v>
      </c>
      <c r="D68" s="17">
        <f t="shared" si="45"/>
        <v>2550</v>
      </c>
      <c r="E68" s="17">
        <f t="shared" ref="E68:F68" si="46">SUM(E69:E70)</f>
        <v>0</v>
      </c>
      <c r="F68" s="17">
        <f t="shared" si="46"/>
        <v>8700</v>
      </c>
      <c r="G68" s="36"/>
    </row>
    <row r="69" spans="1:9" x14ac:dyDescent="0.25">
      <c r="A69" s="2">
        <v>3211</v>
      </c>
      <c r="B69" s="14" t="s">
        <v>10</v>
      </c>
      <c r="C69" s="16">
        <v>6750</v>
      </c>
      <c r="D69" s="15">
        <v>2550</v>
      </c>
      <c r="E69" s="15"/>
      <c r="F69" s="15">
        <f t="shared" ref="F69:F70" si="47">C69-D69+E69</f>
        <v>4200</v>
      </c>
      <c r="G69" s="36"/>
    </row>
    <row r="70" spans="1:9" x14ac:dyDescent="0.25">
      <c r="A70" s="2">
        <v>3212</v>
      </c>
      <c r="B70" s="14" t="s">
        <v>11</v>
      </c>
      <c r="C70" s="16">
        <v>4500</v>
      </c>
      <c r="D70" s="15"/>
      <c r="E70" s="15"/>
      <c r="F70" s="15">
        <f t="shared" si="47"/>
        <v>4500</v>
      </c>
      <c r="G70" s="36"/>
    </row>
    <row r="71" spans="1:9" x14ac:dyDescent="0.25">
      <c r="A71" s="12">
        <v>322</v>
      </c>
      <c r="B71" s="3" t="s">
        <v>13</v>
      </c>
      <c r="C71" s="17">
        <f>SUM(C72:C73:C74)</f>
        <v>6100</v>
      </c>
      <c r="D71" s="17">
        <f t="shared" ref="D71" si="48">SUM(D72:D73)</f>
        <v>550</v>
      </c>
      <c r="E71" s="17">
        <f t="shared" ref="E71" si="49">SUM(E72:E73)</f>
        <v>0</v>
      </c>
      <c r="F71" s="17">
        <f>SUM(F72:F73:F74)</f>
        <v>5550</v>
      </c>
      <c r="G71" s="36"/>
    </row>
    <row r="72" spans="1:9" x14ac:dyDescent="0.25">
      <c r="A72" s="2">
        <v>3221</v>
      </c>
      <c r="B72" s="14" t="s">
        <v>14</v>
      </c>
      <c r="C72" s="15">
        <v>1600</v>
      </c>
      <c r="D72" s="15"/>
      <c r="E72" s="15"/>
      <c r="F72" s="15">
        <f t="shared" ref="F72:F74" si="50">C72-D72+E72</f>
        <v>1600</v>
      </c>
      <c r="G72" s="36"/>
    </row>
    <row r="73" spans="1:9" x14ac:dyDescent="0.25">
      <c r="A73" s="2">
        <v>3223</v>
      </c>
      <c r="B73" s="14" t="s">
        <v>16</v>
      </c>
      <c r="C73" s="15">
        <v>3700</v>
      </c>
      <c r="D73" s="15">
        <v>550</v>
      </c>
      <c r="E73" s="15"/>
      <c r="F73" s="15">
        <f t="shared" si="50"/>
        <v>3150</v>
      </c>
      <c r="G73" s="36"/>
    </row>
    <row r="74" spans="1:9" ht="16.5" x14ac:dyDescent="0.25">
      <c r="A74" s="2">
        <v>3225</v>
      </c>
      <c r="B74" s="72" t="s">
        <v>90</v>
      </c>
      <c r="C74" s="15">
        <v>800</v>
      </c>
      <c r="D74" s="15"/>
      <c r="E74" s="15"/>
      <c r="F74" s="15">
        <f t="shared" si="50"/>
        <v>800</v>
      </c>
      <c r="G74" s="36"/>
    </row>
    <row r="75" spans="1:9" x14ac:dyDescent="0.25">
      <c r="A75" s="23">
        <v>323</v>
      </c>
      <c r="B75" s="24" t="s">
        <v>69</v>
      </c>
      <c r="C75" s="17">
        <f>SUM(C76:C81)</f>
        <v>65550</v>
      </c>
      <c r="D75" s="17">
        <f t="shared" ref="D75" si="51">SUM(D76:D81)</f>
        <v>6180</v>
      </c>
      <c r="E75" s="17">
        <f t="shared" ref="E75:F75" si="52">SUM(E76:E81)</f>
        <v>8380</v>
      </c>
      <c r="F75" s="17">
        <f t="shared" si="52"/>
        <v>67750</v>
      </c>
      <c r="G75" s="36"/>
    </row>
    <row r="76" spans="1:9" x14ac:dyDescent="0.25">
      <c r="A76" s="19">
        <v>3231</v>
      </c>
      <c r="B76" s="20" t="s">
        <v>21</v>
      </c>
      <c r="C76" s="15">
        <v>6100</v>
      </c>
      <c r="D76" s="15"/>
      <c r="E76" s="15"/>
      <c r="F76" s="15">
        <f t="shared" ref="F76:F81" si="53">C76-D76+E76</f>
        <v>6100</v>
      </c>
      <c r="G76" s="36"/>
    </row>
    <row r="77" spans="1:9" ht="16.5" x14ac:dyDescent="0.25">
      <c r="A77" s="19">
        <v>3232</v>
      </c>
      <c r="B77" s="72" t="s">
        <v>22</v>
      </c>
      <c r="C77" s="15">
        <v>1600</v>
      </c>
      <c r="D77" s="15">
        <v>360</v>
      </c>
      <c r="E77" s="15"/>
      <c r="F77" s="15">
        <f t="shared" si="53"/>
        <v>1240</v>
      </c>
      <c r="G77" s="36"/>
    </row>
    <row r="78" spans="1:9" x14ac:dyDescent="0.25">
      <c r="A78" s="19">
        <v>3233</v>
      </c>
      <c r="B78" s="20" t="s">
        <v>23</v>
      </c>
      <c r="C78" s="15">
        <v>800</v>
      </c>
      <c r="D78" s="15"/>
      <c r="E78" s="15"/>
      <c r="F78" s="15">
        <f t="shared" si="53"/>
        <v>800</v>
      </c>
      <c r="G78" s="36"/>
    </row>
    <row r="79" spans="1:9" x14ac:dyDescent="0.25">
      <c r="A79" s="19">
        <v>3235</v>
      </c>
      <c r="B79" s="20" t="s">
        <v>25</v>
      </c>
      <c r="C79" s="15">
        <v>5300</v>
      </c>
      <c r="D79" s="15"/>
      <c r="E79" s="15"/>
      <c r="F79" s="15">
        <f t="shared" si="53"/>
        <v>5300</v>
      </c>
      <c r="G79" s="36"/>
    </row>
    <row r="80" spans="1:9" x14ac:dyDescent="0.25">
      <c r="A80" s="19">
        <v>3237</v>
      </c>
      <c r="B80" s="20" t="s">
        <v>27</v>
      </c>
      <c r="C80" s="15">
        <v>29200</v>
      </c>
      <c r="D80" s="15"/>
      <c r="E80" s="15">
        <v>8380</v>
      </c>
      <c r="F80" s="15">
        <f t="shared" si="53"/>
        <v>37580</v>
      </c>
      <c r="G80" s="36"/>
    </row>
    <row r="81" spans="1:9" x14ac:dyDescent="0.25">
      <c r="A81" s="19">
        <v>3239</v>
      </c>
      <c r="B81" s="20" t="s">
        <v>28</v>
      </c>
      <c r="C81" s="15">
        <v>22550</v>
      </c>
      <c r="D81" s="15">
        <v>5820</v>
      </c>
      <c r="E81" s="15"/>
      <c r="F81" s="15">
        <f t="shared" si="53"/>
        <v>16730</v>
      </c>
      <c r="G81" s="36"/>
    </row>
    <row r="82" spans="1:9" ht="25.5" x14ac:dyDescent="0.25">
      <c r="A82" s="23">
        <v>324</v>
      </c>
      <c r="B82" s="24" t="s">
        <v>29</v>
      </c>
      <c r="C82" s="17">
        <f t="shared" ref="C82:F82" si="54">SUM(C83)</f>
        <v>3700</v>
      </c>
      <c r="D82" s="17">
        <f t="shared" si="54"/>
        <v>0</v>
      </c>
      <c r="E82" s="17">
        <f t="shared" si="54"/>
        <v>0</v>
      </c>
      <c r="F82" s="17">
        <f t="shared" si="54"/>
        <v>3700</v>
      </c>
      <c r="G82" s="36"/>
    </row>
    <row r="83" spans="1:9" x14ac:dyDescent="0.25">
      <c r="A83" s="19">
        <v>3241</v>
      </c>
      <c r="B83" s="20" t="s">
        <v>29</v>
      </c>
      <c r="C83" s="16">
        <v>3700</v>
      </c>
      <c r="D83" s="15"/>
      <c r="E83" s="15"/>
      <c r="F83" s="15">
        <f t="shared" ref="F83" si="55">C83-D83+E83</f>
        <v>3700</v>
      </c>
      <c r="G83" s="36"/>
    </row>
    <row r="84" spans="1:9" s="36" customFormat="1" ht="25.5" x14ac:dyDescent="0.25">
      <c r="A84" s="78">
        <v>41</v>
      </c>
      <c r="B84" s="79" t="s">
        <v>147</v>
      </c>
      <c r="C84" s="6">
        <f>C85</f>
        <v>39800</v>
      </c>
      <c r="D84" s="6">
        <f t="shared" ref="D84" si="56">D85</f>
        <v>0</v>
      </c>
      <c r="E84" s="6">
        <f t="shared" ref="E84" si="57">E85</f>
        <v>0</v>
      </c>
      <c r="F84" s="6">
        <f t="shared" ref="F84" si="58">F85</f>
        <v>39800</v>
      </c>
      <c r="I84" s="73"/>
    </row>
    <row r="85" spans="1:9" x14ac:dyDescent="0.25">
      <c r="A85" s="23">
        <v>412</v>
      </c>
      <c r="B85" s="24" t="s">
        <v>75</v>
      </c>
      <c r="C85" s="17">
        <f t="shared" ref="C85:F85" si="59">SUM(C86)</f>
        <v>39800</v>
      </c>
      <c r="D85" s="17">
        <f t="shared" si="59"/>
        <v>0</v>
      </c>
      <c r="E85" s="17">
        <f t="shared" si="59"/>
        <v>0</v>
      </c>
      <c r="F85" s="17">
        <f t="shared" si="59"/>
        <v>39800</v>
      </c>
      <c r="G85" s="36"/>
    </row>
    <row r="86" spans="1:9" x14ac:dyDescent="0.25">
      <c r="A86" s="19">
        <v>4123</v>
      </c>
      <c r="B86" s="20" t="s">
        <v>78</v>
      </c>
      <c r="C86" s="16">
        <v>39800</v>
      </c>
      <c r="D86" s="15"/>
      <c r="E86" s="15"/>
      <c r="F86" s="15">
        <f t="shared" ref="F86" si="60">C86-D86+E86</f>
        <v>39800</v>
      </c>
      <c r="G86" s="36"/>
    </row>
    <row r="87" spans="1:9" s="36" customFormat="1" ht="25.5" x14ac:dyDescent="0.25">
      <c r="A87" s="78">
        <v>42</v>
      </c>
      <c r="B87" s="79" t="s">
        <v>143</v>
      </c>
      <c r="C87" s="6">
        <f>C88</f>
        <v>264650</v>
      </c>
      <c r="D87" s="6">
        <f t="shared" ref="D87" si="61">D88</f>
        <v>0</v>
      </c>
      <c r="E87" s="6">
        <f t="shared" ref="E87" si="62">E88</f>
        <v>0</v>
      </c>
      <c r="F87" s="6">
        <f t="shared" ref="F87" si="63">F88</f>
        <v>264650</v>
      </c>
      <c r="I87" s="73"/>
    </row>
    <row r="88" spans="1:9" x14ac:dyDescent="0.25">
      <c r="A88" s="23">
        <v>422</v>
      </c>
      <c r="B88" s="24" t="s">
        <v>88</v>
      </c>
      <c r="C88" s="17">
        <f t="shared" ref="C88:D88" si="64">SUM(C89:C90)</f>
        <v>264650</v>
      </c>
      <c r="D88" s="17">
        <f t="shared" si="64"/>
        <v>0</v>
      </c>
      <c r="E88" s="17">
        <f t="shared" ref="E88:F88" si="65">SUM(E89:E90)</f>
        <v>0</v>
      </c>
      <c r="F88" s="17">
        <f t="shared" si="65"/>
        <v>264650</v>
      </c>
      <c r="G88" s="36"/>
    </row>
    <row r="89" spans="1:9" ht="15.75" customHeight="1" x14ac:dyDescent="0.25">
      <c r="A89" s="19">
        <v>4221</v>
      </c>
      <c r="B89" s="20" t="s">
        <v>42</v>
      </c>
      <c r="C89" s="15">
        <v>15000</v>
      </c>
      <c r="D89" s="15"/>
      <c r="E89" s="15"/>
      <c r="F89" s="15">
        <f t="shared" ref="F89:F90" si="66">C89-D89+E89</f>
        <v>15000</v>
      </c>
      <c r="G89" s="36"/>
    </row>
    <row r="90" spans="1:9" x14ac:dyDescent="0.25">
      <c r="A90" s="19">
        <v>4222</v>
      </c>
      <c r="B90" s="20" t="s">
        <v>43</v>
      </c>
      <c r="C90" s="15">
        <v>249650</v>
      </c>
      <c r="D90" s="15"/>
      <c r="E90" s="15"/>
      <c r="F90" s="15">
        <f t="shared" si="66"/>
        <v>249650</v>
      </c>
      <c r="G90" s="36"/>
    </row>
    <row r="91" spans="1:9" ht="25.5" x14ac:dyDescent="0.25">
      <c r="A91" s="22" t="s">
        <v>131</v>
      </c>
      <c r="B91" s="9" t="s">
        <v>132</v>
      </c>
      <c r="C91" s="10">
        <f>C92</f>
        <v>2500</v>
      </c>
      <c r="D91" s="10">
        <f t="shared" ref="D91:F92" si="67">D92</f>
        <v>0</v>
      </c>
      <c r="E91" s="10">
        <f t="shared" si="67"/>
        <v>0</v>
      </c>
      <c r="F91" s="10">
        <f t="shared" si="67"/>
        <v>2500</v>
      </c>
      <c r="G91" s="36"/>
      <c r="I91" s="1"/>
    </row>
    <row r="92" spans="1:9" x14ac:dyDescent="0.25">
      <c r="A92" s="112" t="s">
        <v>133</v>
      </c>
      <c r="B92" s="112"/>
      <c r="C92" s="27">
        <f>C93</f>
        <v>2500</v>
      </c>
      <c r="D92" s="27">
        <f t="shared" si="67"/>
        <v>0</v>
      </c>
      <c r="E92" s="27">
        <f t="shared" si="67"/>
        <v>0</v>
      </c>
      <c r="F92" s="27">
        <f t="shared" si="67"/>
        <v>2500</v>
      </c>
      <c r="G92" s="36"/>
    </row>
    <row r="93" spans="1:9" s="36" customFormat="1" x14ac:dyDescent="0.25">
      <c r="A93" s="78">
        <v>32</v>
      </c>
      <c r="B93" s="79" t="s">
        <v>139</v>
      </c>
      <c r="C93" s="6">
        <f>C94</f>
        <v>2500</v>
      </c>
      <c r="D93" s="6">
        <f t="shared" ref="D93:F93" si="68">D94</f>
        <v>0</v>
      </c>
      <c r="E93" s="6">
        <f t="shared" si="68"/>
        <v>0</v>
      </c>
      <c r="F93" s="6">
        <f t="shared" si="68"/>
        <v>2500</v>
      </c>
      <c r="I93" s="73"/>
    </row>
    <row r="94" spans="1:9" x14ac:dyDescent="0.25">
      <c r="A94" s="23">
        <v>323</v>
      </c>
      <c r="B94" s="24" t="s">
        <v>69</v>
      </c>
      <c r="C94" s="17">
        <f>SUM(C95:C96)</f>
        <v>2500</v>
      </c>
      <c r="D94" s="17">
        <f>SUM(D95:D96)</f>
        <v>0</v>
      </c>
      <c r="E94" s="17">
        <f>SUM(E95:E96)</f>
        <v>0</v>
      </c>
      <c r="F94" s="17">
        <f>SUM(F95:F96)</f>
        <v>2500</v>
      </c>
      <c r="G94" s="36"/>
    </row>
    <row r="95" spans="1:9" x14ac:dyDescent="0.25">
      <c r="A95" s="19">
        <v>3231</v>
      </c>
      <c r="B95" s="20" t="s">
        <v>21</v>
      </c>
      <c r="C95" s="16">
        <v>200</v>
      </c>
      <c r="D95" s="15"/>
      <c r="E95" s="15"/>
      <c r="F95" s="15">
        <f t="shared" ref="F95" si="69">C95-D95+E95</f>
        <v>200</v>
      </c>
      <c r="G95" s="36"/>
    </row>
    <row r="96" spans="1:9" x14ac:dyDescent="0.25">
      <c r="A96" s="19">
        <v>3237</v>
      </c>
      <c r="B96" s="20" t="s">
        <v>27</v>
      </c>
      <c r="C96" s="16">
        <v>2300</v>
      </c>
      <c r="D96" s="15"/>
      <c r="E96" s="15"/>
      <c r="F96" s="15">
        <f t="shared" ref="F96" si="70">C96-D96+E96</f>
        <v>2300</v>
      </c>
      <c r="G96" s="36"/>
    </row>
    <row r="97" spans="1:9" s="36" customFormat="1" ht="25.5" x14ac:dyDescent="0.25">
      <c r="A97" s="22" t="s">
        <v>135</v>
      </c>
      <c r="B97" s="9" t="s">
        <v>136</v>
      </c>
      <c r="C97" s="10">
        <f>C98</f>
        <v>76000</v>
      </c>
      <c r="D97" s="10">
        <f t="shared" ref="D97:F97" si="71">D98</f>
        <v>1310</v>
      </c>
      <c r="E97" s="10">
        <f t="shared" si="71"/>
        <v>1310</v>
      </c>
      <c r="F97" s="10">
        <f t="shared" si="71"/>
        <v>76000</v>
      </c>
      <c r="I97" s="73"/>
    </row>
    <row r="98" spans="1:9" s="36" customFormat="1" x14ac:dyDescent="0.25">
      <c r="A98" s="112" t="s">
        <v>58</v>
      </c>
      <c r="B98" s="112"/>
      <c r="C98" s="27">
        <f>C99+C105+C123+C120</f>
        <v>76000</v>
      </c>
      <c r="D98" s="27">
        <f t="shared" ref="D98:F98" si="72">D99+D105+D123+D120</f>
        <v>1310</v>
      </c>
      <c r="E98" s="27">
        <f t="shared" si="72"/>
        <v>1310</v>
      </c>
      <c r="F98" s="27">
        <f t="shared" si="72"/>
        <v>76000</v>
      </c>
    </row>
    <row r="99" spans="1:9" s="36" customFormat="1" x14ac:dyDescent="0.25">
      <c r="A99" s="78">
        <v>31</v>
      </c>
      <c r="B99" s="79" t="s">
        <v>138</v>
      </c>
      <c r="C99" s="6">
        <f>C100+C102</f>
        <v>29300</v>
      </c>
      <c r="D99" s="6">
        <f t="shared" ref="D99:F99" si="73">D100+D102</f>
        <v>800</v>
      </c>
      <c r="E99" s="6">
        <f t="shared" si="73"/>
        <v>800</v>
      </c>
      <c r="F99" s="6">
        <f t="shared" si="73"/>
        <v>29300</v>
      </c>
      <c r="I99" s="73"/>
    </row>
    <row r="100" spans="1:9" s="36" customFormat="1" x14ac:dyDescent="0.25">
      <c r="A100" s="40">
        <v>311</v>
      </c>
      <c r="B100" s="55" t="s">
        <v>85</v>
      </c>
      <c r="C100" s="13">
        <f>SUM(C101:C101)</f>
        <v>25200</v>
      </c>
      <c r="D100" s="13">
        <f t="shared" ref="D100:F109" si="74">SUM(D101:D101)</f>
        <v>800</v>
      </c>
      <c r="E100" s="13">
        <f t="shared" si="74"/>
        <v>0</v>
      </c>
      <c r="F100" s="13">
        <f t="shared" si="74"/>
        <v>24400</v>
      </c>
    </row>
    <row r="101" spans="1:9" s="36" customFormat="1" x14ac:dyDescent="0.25">
      <c r="A101" s="41">
        <v>3111</v>
      </c>
      <c r="B101" s="14" t="s">
        <v>3</v>
      </c>
      <c r="C101" s="15">
        <v>25200</v>
      </c>
      <c r="D101" s="15">
        <v>800</v>
      </c>
      <c r="E101" s="15"/>
      <c r="F101" s="15">
        <f t="shared" ref="F101" si="75">C101-D101+E101</f>
        <v>24400</v>
      </c>
    </row>
    <row r="102" spans="1:9" s="36" customFormat="1" x14ac:dyDescent="0.25">
      <c r="A102" s="40">
        <v>313</v>
      </c>
      <c r="B102" s="55" t="s">
        <v>86</v>
      </c>
      <c r="C102" s="13">
        <f>SUM(C103:C104)</f>
        <v>4100</v>
      </c>
      <c r="D102" s="13">
        <f t="shared" ref="D102:F102" si="76">SUM(D103:D104)</f>
        <v>0</v>
      </c>
      <c r="E102" s="13">
        <f t="shared" si="76"/>
        <v>800</v>
      </c>
      <c r="F102" s="13">
        <f t="shared" si="76"/>
        <v>4900</v>
      </c>
    </row>
    <row r="103" spans="1:9" s="36" customFormat="1" x14ac:dyDescent="0.25">
      <c r="A103" s="41">
        <v>3131</v>
      </c>
      <c r="B103" s="14" t="s">
        <v>7</v>
      </c>
      <c r="C103" s="15">
        <v>0</v>
      </c>
      <c r="D103" s="15"/>
      <c r="E103" s="15">
        <v>800</v>
      </c>
      <c r="F103" s="15">
        <f t="shared" ref="F103" si="77">C103-D103+E103</f>
        <v>800</v>
      </c>
    </row>
    <row r="104" spans="1:9" s="36" customFormat="1" x14ac:dyDescent="0.25">
      <c r="A104" s="41">
        <v>3132</v>
      </c>
      <c r="B104" s="14" t="s">
        <v>87</v>
      </c>
      <c r="C104" s="15">
        <v>4100</v>
      </c>
      <c r="D104" s="15"/>
      <c r="E104" s="15"/>
      <c r="F104" s="15">
        <f t="shared" ref="F104" si="78">C104-D104+E104</f>
        <v>4100</v>
      </c>
    </row>
    <row r="105" spans="1:9" s="36" customFormat="1" x14ac:dyDescent="0.25">
      <c r="A105" s="78">
        <v>32</v>
      </c>
      <c r="B105" s="79" t="s">
        <v>139</v>
      </c>
      <c r="C105" s="6">
        <f>C106+C111+C118+C109+C116</f>
        <v>40200</v>
      </c>
      <c r="D105" s="6">
        <f t="shared" ref="D105:F105" si="79">D106+D111+D118+D109+D116</f>
        <v>510</v>
      </c>
      <c r="E105" s="6">
        <f t="shared" si="79"/>
        <v>510</v>
      </c>
      <c r="F105" s="6">
        <f t="shared" si="79"/>
        <v>40200</v>
      </c>
      <c r="I105" s="73"/>
    </row>
    <row r="106" spans="1:9" s="36" customFormat="1" x14ac:dyDescent="0.25">
      <c r="A106" s="40">
        <v>321</v>
      </c>
      <c r="B106" s="55" t="s">
        <v>9</v>
      </c>
      <c r="C106" s="13">
        <f>SUM(C107:C108)</f>
        <v>12100</v>
      </c>
      <c r="D106" s="13">
        <f t="shared" ref="D106:F106" si="80">SUM(D107:D108)</f>
        <v>510</v>
      </c>
      <c r="E106" s="13">
        <f t="shared" si="80"/>
        <v>400</v>
      </c>
      <c r="F106" s="13">
        <f t="shared" si="80"/>
        <v>11990</v>
      </c>
    </row>
    <row r="107" spans="1:9" s="36" customFormat="1" x14ac:dyDescent="0.25">
      <c r="A107" s="41">
        <v>3211</v>
      </c>
      <c r="B107" s="14" t="s">
        <v>10</v>
      </c>
      <c r="C107" s="15">
        <v>12100</v>
      </c>
      <c r="D107" s="15">
        <v>510</v>
      </c>
      <c r="E107" s="15"/>
      <c r="F107" s="15">
        <f t="shared" ref="F107" si="81">C107-D107+E107</f>
        <v>11590</v>
      </c>
    </row>
    <row r="108" spans="1:9" s="36" customFormat="1" x14ac:dyDescent="0.25">
      <c r="A108" s="41">
        <v>3212</v>
      </c>
      <c r="B108" s="14" t="s">
        <v>11</v>
      </c>
      <c r="C108" s="15">
        <v>0</v>
      </c>
      <c r="D108" s="15"/>
      <c r="E108" s="15">
        <v>400</v>
      </c>
      <c r="F108" s="15">
        <f t="shared" ref="F108" si="82">C108-D108+E108</f>
        <v>400</v>
      </c>
    </row>
    <row r="109" spans="1:9" s="36" customFormat="1" x14ac:dyDescent="0.25">
      <c r="A109" s="40">
        <v>322</v>
      </c>
      <c r="B109" s="55" t="s">
        <v>13</v>
      </c>
      <c r="C109" s="13">
        <f>SUM(C110:C110)</f>
        <v>100</v>
      </c>
      <c r="D109" s="13">
        <f t="shared" si="74"/>
        <v>0</v>
      </c>
      <c r="E109" s="13">
        <f t="shared" si="74"/>
        <v>0</v>
      </c>
      <c r="F109" s="13">
        <f t="shared" si="74"/>
        <v>100</v>
      </c>
    </row>
    <row r="110" spans="1:9" s="36" customFormat="1" x14ac:dyDescent="0.25">
      <c r="A110" s="41">
        <v>3225</v>
      </c>
      <c r="B110" s="14" t="s">
        <v>90</v>
      </c>
      <c r="C110" s="15">
        <v>100</v>
      </c>
      <c r="D110" s="15"/>
      <c r="E110" s="15"/>
      <c r="F110" s="15">
        <f t="shared" ref="F110" si="83">C110-D110+E110</f>
        <v>100</v>
      </c>
    </row>
    <row r="111" spans="1:9" s="36" customFormat="1" x14ac:dyDescent="0.25">
      <c r="A111" s="40">
        <v>323</v>
      </c>
      <c r="B111" s="55" t="s">
        <v>69</v>
      </c>
      <c r="C111" s="13">
        <f>SUM(C112:C115)</f>
        <v>21350</v>
      </c>
      <c r="D111" s="13">
        <f t="shared" ref="D111:F111" si="84">SUM(D112:D115)</f>
        <v>0</v>
      </c>
      <c r="E111" s="13">
        <f t="shared" si="84"/>
        <v>110</v>
      </c>
      <c r="F111" s="13">
        <f t="shared" si="84"/>
        <v>21460</v>
      </c>
    </row>
    <row r="112" spans="1:9" s="36" customFormat="1" x14ac:dyDescent="0.25">
      <c r="A112" s="41">
        <v>3233</v>
      </c>
      <c r="B112" s="20" t="s">
        <v>23</v>
      </c>
      <c r="C112" s="15">
        <v>1300</v>
      </c>
      <c r="D112" s="15"/>
      <c r="E112" s="15"/>
      <c r="F112" s="15">
        <f t="shared" ref="F112:F115" si="85">C112-D112+E112</f>
        <v>1300</v>
      </c>
    </row>
    <row r="113" spans="1:11" s="74" customFormat="1" ht="12.75" x14ac:dyDescent="0.2">
      <c r="A113" s="41">
        <v>3237</v>
      </c>
      <c r="B113" s="14" t="s">
        <v>27</v>
      </c>
      <c r="C113" s="15">
        <v>10350</v>
      </c>
      <c r="D113" s="15"/>
      <c r="E113" s="15"/>
      <c r="F113" s="15">
        <f t="shared" si="85"/>
        <v>10350</v>
      </c>
      <c r="G113" s="70"/>
      <c r="H113" s="34"/>
    </row>
    <row r="114" spans="1:11" s="74" customFormat="1" ht="12.75" x14ac:dyDescent="0.2">
      <c r="A114" s="41">
        <v>3234</v>
      </c>
      <c r="B114" s="14" t="s">
        <v>24</v>
      </c>
      <c r="C114" s="15">
        <v>0</v>
      </c>
      <c r="D114" s="15"/>
      <c r="E114" s="15">
        <v>110</v>
      </c>
      <c r="F114" s="15">
        <f t="shared" ref="F114" si="86">C114-D114+E114</f>
        <v>110</v>
      </c>
      <c r="G114" s="70"/>
      <c r="H114" s="34"/>
    </row>
    <row r="115" spans="1:11" s="74" customFormat="1" ht="12.75" x14ac:dyDescent="0.2">
      <c r="A115" s="41">
        <v>3239</v>
      </c>
      <c r="B115" s="14" t="s">
        <v>28</v>
      </c>
      <c r="C115" s="15">
        <v>9700</v>
      </c>
      <c r="D115" s="15"/>
      <c r="E115" s="15"/>
      <c r="F115" s="15">
        <f t="shared" si="85"/>
        <v>9700</v>
      </c>
      <c r="G115" s="70"/>
      <c r="H115" s="34"/>
    </row>
    <row r="116" spans="1:11" s="74" customFormat="1" ht="25.5" x14ac:dyDescent="0.2">
      <c r="A116" s="40">
        <v>324</v>
      </c>
      <c r="B116" s="55" t="s">
        <v>29</v>
      </c>
      <c r="C116" s="13">
        <f>SUM(C117:C117)</f>
        <v>1000</v>
      </c>
      <c r="D116" s="13">
        <f t="shared" ref="D116:F118" si="87">SUM(D117:D117)</f>
        <v>0</v>
      </c>
      <c r="E116" s="13">
        <f t="shared" si="87"/>
        <v>0</v>
      </c>
      <c r="F116" s="13">
        <f t="shared" si="87"/>
        <v>1000</v>
      </c>
      <c r="G116" s="70"/>
    </row>
    <row r="117" spans="1:11" s="36" customFormat="1" x14ac:dyDescent="0.25">
      <c r="A117" s="41">
        <v>3241</v>
      </c>
      <c r="B117" s="20" t="s">
        <v>29</v>
      </c>
      <c r="C117" s="15">
        <v>1000</v>
      </c>
      <c r="D117" s="15"/>
      <c r="E117" s="15"/>
      <c r="F117" s="15">
        <f t="shared" ref="F117" si="88">C117-D117+E117</f>
        <v>1000</v>
      </c>
    </row>
    <row r="118" spans="1:11" s="74" customFormat="1" ht="12.75" x14ac:dyDescent="0.2">
      <c r="A118" s="40">
        <v>329</v>
      </c>
      <c r="B118" s="55" t="s">
        <v>30</v>
      </c>
      <c r="C118" s="13">
        <f>SUM(C119:C119)</f>
        <v>5650</v>
      </c>
      <c r="D118" s="13">
        <f t="shared" si="87"/>
        <v>0</v>
      </c>
      <c r="E118" s="13">
        <f t="shared" si="87"/>
        <v>0</v>
      </c>
      <c r="F118" s="13">
        <f t="shared" si="87"/>
        <v>5650</v>
      </c>
      <c r="G118" s="70"/>
    </row>
    <row r="119" spans="1:11" s="36" customFormat="1" x14ac:dyDescent="0.25">
      <c r="A119" s="41">
        <v>3293</v>
      </c>
      <c r="B119" s="20" t="s">
        <v>33</v>
      </c>
      <c r="C119" s="15">
        <v>5650</v>
      </c>
      <c r="D119" s="15"/>
      <c r="E119" s="15"/>
      <c r="F119" s="15">
        <f t="shared" ref="F119" si="89">C119-D119+E119</f>
        <v>5650</v>
      </c>
    </row>
    <row r="120" spans="1:11" s="36" customFormat="1" x14ac:dyDescent="0.25">
      <c r="A120" s="78">
        <v>38</v>
      </c>
      <c r="B120" s="79" t="s">
        <v>142</v>
      </c>
      <c r="C120" s="6">
        <f>C121</f>
        <v>800</v>
      </c>
      <c r="D120" s="6">
        <f t="shared" ref="D120:F120" si="90">D121</f>
        <v>0</v>
      </c>
      <c r="E120" s="6">
        <f t="shared" si="90"/>
        <v>0</v>
      </c>
      <c r="F120" s="6">
        <f t="shared" si="90"/>
        <v>800</v>
      </c>
      <c r="I120" s="73"/>
    </row>
    <row r="121" spans="1:11" s="36" customFormat="1" x14ac:dyDescent="0.25">
      <c r="A121" s="40">
        <v>381</v>
      </c>
      <c r="B121" s="55" t="s">
        <v>70</v>
      </c>
      <c r="C121" s="13">
        <f>SUM(C122:C122)</f>
        <v>800</v>
      </c>
      <c r="D121" s="13">
        <f t="shared" ref="D121:F121" si="91">SUM(D122:D122)</f>
        <v>0</v>
      </c>
      <c r="E121" s="13">
        <f t="shared" si="91"/>
        <v>0</v>
      </c>
      <c r="F121" s="13">
        <f t="shared" si="91"/>
        <v>800</v>
      </c>
    </row>
    <row r="122" spans="1:11" s="36" customFormat="1" x14ac:dyDescent="0.25">
      <c r="A122" s="41">
        <v>3811</v>
      </c>
      <c r="B122" s="14" t="s">
        <v>39</v>
      </c>
      <c r="C122" s="15">
        <v>800</v>
      </c>
      <c r="D122" s="15"/>
      <c r="E122" s="15"/>
      <c r="F122" s="15">
        <f t="shared" ref="F122" si="92">C122-D122+E122</f>
        <v>800</v>
      </c>
    </row>
    <row r="123" spans="1:11" s="36" customFormat="1" ht="25.5" x14ac:dyDescent="0.25">
      <c r="A123" s="78">
        <v>42</v>
      </c>
      <c r="B123" s="79" t="s">
        <v>143</v>
      </c>
      <c r="C123" s="6">
        <f>C124</f>
        <v>5700</v>
      </c>
      <c r="D123" s="6">
        <f t="shared" ref="D123" si="93">D124</f>
        <v>0</v>
      </c>
      <c r="E123" s="6">
        <f t="shared" ref="E123" si="94">E124</f>
        <v>0</v>
      </c>
      <c r="F123" s="6">
        <f t="shared" ref="F123" si="95">F124</f>
        <v>5700</v>
      </c>
      <c r="I123" s="73"/>
    </row>
    <row r="124" spans="1:11" s="36" customFormat="1" x14ac:dyDescent="0.25">
      <c r="A124" s="40">
        <v>422</v>
      </c>
      <c r="B124" s="55" t="s">
        <v>88</v>
      </c>
      <c r="C124" s="13">
        <f>SUM(C125:C125)</f>
        <v>5700</v>
      </c>
      <c r="D124" s="13">
        <f t="shared" ref="D124:F124" si="96">SUM(D125:D125)</f>
        <v>0</v>
      </c>
      <c r="E124" s="13">
        <f t="shared" si="96"/>
        <v>0</v>
      </c>
      <c r="F124" s="13">
        <f t="shared" si="96"/>
        <v>5700</v>
      </c>
    </row>
    <row r="125" spans="1:11" s="36" customFormat="1" x14ac:dyDescent="0.25">
      <c r="A125" s="41">
        <v>4221</v>
      </c>
      <c r="B125" s="14" t="s">
        <v>117</v>
      </c>
      <c r="C125" s="15">
        <v>5700</v>
      </c>
      <c r="D125" s="15"/>
      <c r="E125" s="15"/>
      <c r="F125" s="15">
        <f t="shared" ref="F125" si="97">C125-D125+E125</f>
        <v>5700</v>
      </c>
    </row>
    <row r="126" spans="1:11" x14ac:dyDescent="0.25">
      <c r="A126" s="32" t="s">
        <v>127</v>
      </c>
      <c r="B126" s="33" t="s">
        <v>128</v>
      </c>
      <c r="C126" s="7">
        <f>C127</f>
        <v>427750</v>
      </c>
      <c r="D126" s="7">
        <f t="shared" ref="D126:F126" si="98">D127</f>
        <v>56000</v>
      </c>
      <c r="E126" s="7">
        <f t="shared" si="98"/>
        <v>74754</v>
      </c>
      <c r="F126" s="7">
        <f t="shared" si="98"/>
        <v>446504</v>
      </c>
      <c r="I126" s="1"/>
    </row>
    <row r="127" spans="1:11" ht="18" customHeight="1" x14ac:dyDescent="0.25">
      <c r="A127" s="22" t="s">
        <v>130</v>
      </c>
      <c r="B127" s="9" t="s">
        <v>1</v>
      </c>
      <c r="C127" s="10">
        <f>C128+C152+C193</f>
        <v>427750</v>
      </c>
      <c r="D127" s="10">
        <f>D128+D152+D193</f>
        <v>56000</v>
      </c>
      <c r="E127" s="10">
        <f>E128+E152+E193</f>
        <v>74754</v>
      </c>
      <c r="F127" s="10">
        <f>F128+F152+F193</f>
        <v>446504</v>
      </c>
      <c r="K127" s="1"/>
    </row>
    <row r="128" spans="1:11" x14ac:dyDescent="0.25">
      <c r="A128" s="112" t="s">
        <v>56</v>
      </c>
      <c r="B128" s="112"/>
      <c r="C128" s="27">
        <f>C129+C132+C147</f>
        <v>104200</v>
      </c>
      <c r="D128" s="27">
        <f t="shared" ref="D128:F128" si="99">D129+D132+D147</f>
        <v>24000</v>
      </c>
      <c r="E128" s="27">
        <f t="shared" si="99"/>
        <v>14000</v>
      </c>
      <c r="F128" s="27">
        <f t="shared" si="99"/>
        <v>94200</v>
      </c>
      <c r="K128" s="1"/>
    </row>
    <row r="129" spans="1:9" s="36" customFormat="1" x14ac:dyDescent="0.25">
      <c r="A129" s="78">
        <v>31</v>
      </c>
      <c r="B129" s="79" t="s">
        <v>138</v>
      </c>
      <c r="C129" s="6">
        <f>C130</f>
        <v>3000</v>
      </c>
      <c r="D129" s="6">
        <f t="shared" ref="D129:F129" si="100">D130</f>
        <v>0</v>
      </c>
      <c r="E129" s="6">
        <f t="shared" si="100"/>
        <v>0</v>
      </c>
      <c r="F129" s="6">
        <f t="shared" si="100"/>
        <v>3000</v>
      </c>
      <c r="I129" s="73"/>
    </row>
    <row r="130" spans="1:9" x14ac:dyDescent="0.25">
      <c r="A130" s="12">
        <v>311</v>
      </c>
      <c r="B130" s="3" t="s">
        <v>153</v>
      </c>
      <c r="C130" s="17">
        <f>SUM(C131)</f>
        <v>3000</v>
      </c>
      <c r="D130" s="17">
        <f t="shared" ref="D130:F130" si="101">SUM(D131)</f>
        <v>0</v>
      </c>
      <c r="E130" s="17">
        <f t="shared" si="101"/>
        <v>0</v>
      </c>
      <c r="F130" s="17">
        <f t="shared" si="101"/>
        <v>3000</v>
      </c>
      <c r="I130" s="1"/>
    </row>
    <row r="131" spans="1:9" x14ac:dyDescent="0.25">
      <c r="A131" s="2">
        <v>3113</v>
      </c>
      <c r="B131" s="14" t="s">
        <v>4</v>
      </c>
      <c r="C131" s="16">
        <v>3000</v>
      </c>
      <c r="D131" s="15"/>
      <c r="E131" s="15"/>
      <c r="F131" s="15">
        <f>C131-D131+E131</f>
        <v>3000</v>
      </c>
      <c r="I131" s="1"/>
    </row>
    <row r="132" spans="1:9" s="36" customFormat="1" x14ac:dyDescent="0.25">
      <c r="A132" s="78">
        <v>32</v>
      </c>
      <c r="B132" s="79" t="s">
        <v>139</v>
      </c>
      <c r="C132" s="6">
        <f>C133+C136+C142+C145</f>
        <v>91900</v>
      </c>
      <c r="D132" s="6">
        <f t="shared" ref="D132:F132" si="102">D133+D136+D142+D145</f>
        <v>24000</v>
      </c>
      <c r="E132" s="6">
        <f t="shared" si="102"/>
        <v>0</v>
      </c>
      <c r="F132" s="6">
        <f t="shared" si="102"/>
        <v>67900</v>
      </c>
      <c r="I132" s="73"/>
    </row>
    <row r="133" spans="1:9" x14ac:dyDescent="0.25">
      <c r="A133" s="12">
        <v>321</v>
      </c>
      <c r="B133" s="3" t="s">
        <v>9</v>
      </c>
      <c r="C133" s="17">
        <f>SUM(C134:C135)</f>
        <v>6800</v>
      </c>
      <c r="D133" s="17">
        <f t="shared" ref="D133:F133" si="103">SUM(D134:D135)</f>
        <v>3000</v>
      </c>
      <c r="E133" s="17">
        <f t="shared" si="103"/>
        <v>0</v>
      </c>
      <c r="F133" s="17">
        <f t="shared" si="103"/>
        <v>3800</v>
      </c>
      <c r="I133" s="1"/>
    </row>
    <row r="134" spans="1:9" x14ac:dyDescent="0.25">
      <c r="A134" s="2">
        <v>3211</v>
      </c>
      <c r="B134" s="14" t="s">
        <v>10</v>
      </c>
      <c r="C134" s="16">
        <v>6000</v>
      </c>
      <c r="D134" s="16">
        <v>3000</v>
      </c>
      <c r="E134" s="16"/>
      <c r="F134" s="15">
        <f>C134-D134+E134</f>
        <v>3000</v>
      </c>
      <c r="I134" s="1"/>
    </row>
    <row r="135" spans="1:9" x14ac:dyDescent="0.25">
      <c r="A135" s="2">
        <v>3213</v>
      </c>
      <c r="B135" s="14" t="s">
        <v>116</v>
      </c>
      <c r="C135" s="16">
        <v>800</v>
      </c>
      <c r="D135" s="15"/>
      <c r="E135" s="15"/>
      <c r="F135" s="15">
        <f>C135-D135+E135</f>
        <v>800</v>
      </c>
      <c r="I135" s="1"/>
    </row>
    <row r="136" spans="1:9" x14ac:dyDescent="0.25">
      <c r="A136" s="12">
        <v>322</v>
      </c>
      <c r="B136" s="3" t="s">
        <v>89</v>
      </c>
      <c r="C136" s="17">
        <f>SUM(C137:C141)</f>
        <v>24150</v>
      </c>
      <c r="D136" s="17">
        <f>SUM(D137:D141)</f>
        <v>7000</v>
      </c>
      <c r="E136" s="17">
        <f>SUM(E137:E141)</f>
        <v>0</v>
      </c>
      <c r="F136" s="17">
        <f>SUM(F137:F141)</f>
        <v>17150</v>
      </c>
      <c r="I136" s="1"/>
    </row>
    <row r="137" spans="1:9" x14ac:dyDescent="0.25">
      <c r="A137" s="2">
        <v>3221</v>
      </c>
      <c r="B137" s="14" t="s">
        <v>14</v>
      </c>
      <c r="C137" s="15">
        <v>6350</v>
      </c>
      <c r="D137" s="16">
        <v>4000</v>
      </c>
      <c r="E137" s="15"/>
      <c r="F137" s="15">
        <f>C137-D137+E137</f>
        <v>2350</v>
      </c>
      <c r="I137" s="1"/>
    </row>
    <row r="138" spans="1:9" x14ac:dyDescent="0.25">
      <c r="A138" s="2">
        <v>3222</v>
      </c>
      <c r="B138" s="14" t="s">
        <v>15</v>
      </c>
      <c r="C138" s="15">
        <v>2650</v>
      </c>
      <c r="D138" s="16"/>
      <c r="E138" s="15"/>
      <c r="F138" s="15">
        <f t="shared" ref="F138:F141" si="104">C138-D138+E138</f>
        <v>2650</v>
      </c>
      <c r="I138" s="1"/>
    </row>
    <row r="139" spans="1:9" x14ac:dyDescent="0.25">
      <c r="A139" s="2">
        <v>3223</v>
      </c>
      <c r="B139" s="14" t="s">
        <v>16</v>
      </c>
      <c r="C139" s="15">
        <v>800</v>
      </c>
      <c r="D139" s="16"/>
      <c r="E139" s="15"/>
      <c r="F139" s="15">
        <f t="shared" si="104"/>
        <v>800</v>
      </c>
    </row>
    <row r="140" spans="1:9" x14ac:dyDescent="0.25">
      <c r="A140" s="2">
        <v>3224</v>
      </c>
      <c r="B140" s="14" t="s">
        <v>73</v>
      </c>
      <c r="C140" s="15">
        <v>7300</v>
      </c>
      <c r="D140" s="16">
        <v>3000</v>
      </c>
      <c r="E140" s="15"/>
      <c r="F140" s="15">
        <f t="shared" si="104"/>
        <v>4300</v>
      </c>
    </row>
    <row r="141" spans="1:9" x14ac:dyDescent="0.25">
      <c r="A141" s="2">
        <v>3225</v>
      </c>
      <c r="B141" s="14" t="s">
        <v>18</v>
      </c>
      <c r="C141" s="15">
        <v>7050</v>
      </c>
      <c r="D141" s="16">
        <v>0</v>
      </c>
      <c r="E141" s="15"/>
      <c r="F141" s="15">
        <f t="shared" si="104"/>
        <v>7050</v>
      </c>
    </row>
    <row r="142" spans="1:9" x14ac:dyDescent="0.25">
      <c r="A142" s="12">
        <v>323</v>
      </c>
      <c r="B142" s="3" t="s">
        <v>69</v>
      </c>
      <c r="C142" s="17">
        <f>SUM(C143:C144)</f>
        <v>60400</v>
      </c>
      <c r="D142" s="17">
        <f>SUM(D143:D144)</f>
        <v>14000</v>
      </c>
      <c r="E142" s="17">
        <f>SUM(E143:E144)</f>
        <v>0</v>
      </c>
      <c r="F142" s="17">
        <f>SUM(F143:F144)</f>
        <v>46400</v>
      </c>
    </row>
    <row r="143" spans="1:9" x14ac:dyDescent="0.25">
      <c r="A143" s="2">
        <v>3232</v>
      </c>
      <c r="B143" s="14" t="s">
        <v>22</v>
      </c>
      <c r="C143" s="15">
        <v>17300</v>
      </c>
      <c r="D143" s="16"/>
      <c r="E143" s="15"/>
      <c r="F143" s="15">
        <f t="shared" ref="F143:F144" si="105">C143-D143+E143</f>
        <v>17300</v>
      </c>
    </row>
    <row r="144" spans="1:9" x14ac:dyDescent="0.25">
      <c r="A144" s="2">
        <v>3239</v>
      </c>
      <c r="B144" s="14" t="s">
        <v>28</v>
      </c>
      <c r="C144" s="15">
        <v>43100</v>
      </c>
      <c r="D144" s="16">
        <v>14000</v>
      </c>
      <c r="E144" s="15"/>
      <c r="F144" s="15">
        <f t="shared" si="105"/>
        <v>29100</v>
      </c>
    </row>
    <row r="145" spans="1:9" x14ac:dyDescent="0.25">
      <c r="A145" s="12">
        <v>329</v>
      </c>
      <c r="B145" s="3" t="s">
        <v>30</v>
      </c>
      <c r="C145" s="17">
        <f t="shared" ref="C145:F145" si="106">C146</f>
        <v>550</v>
      </c>
      <c r="D145" s="17">
        <f t="shared" si="106"/>
        <v>0</v>
      </c>
      <c r="E145" s="17">
        <f t="shared" si="106"/>
        <v>0</v>
      </c>
      <c r="F145" s="17">
        <f t="shared" si="106"/>
        <v>550</v>
      </c>
    </row>
    <row r="146" spans="1:9" x14ac:dyDescent="0.25">
      <c r="A146" s="2">
        <v>3295</v>
      </c>
      <c r="B146" s="14" t="s">
        <v>35</v>
      </c>
      <c r="C146" s="16">
        <v>550</v>
      </c>
      <c r="D146" s="15"/>
      <c r="E146" s="15"/>
      <c r="F146" s="15">
        <f t="shared" ref="F146" si="107">C146-D146+E146</f>
        <v>550</v>
      </c>
    </row>
    <row r="147" spans="1:9" s="36" customFormat="1" ht="25.5" x14ac:dyDescent="0.25">
      <c r="A147" s="78">
        <v>42</v>
      </c>
      <c r="B147" s="79" t="s">
        <v>143</v>
      </c>
      <c r="C147" s="6">
        <f>C148</f>
        <v>9300</v>
      </c>
      <c r="D147" s="6">
        <f t="shared" ref="D147" si="108">D148</f>
        <v>0</v>
      </c>
      <c r="E147" s="6">
        <f t="shared" ref="E147" si="109">E148</f>
        <v>14000</v>
      </c>
      <c r="F147" s="6">
        <f t="shared" ref="F147" si="110">F148</f>
        <v>23300</v>
      </c>
      <c r="I147" s="73"/>
    </row>
    <row r="148" spans="1:9" s="53" customFormat="1" x14ac:dyDescent="0.25">
      <c r="A148" s="12">
        <v>422</v>
      </c>
      <c r="B148" s="3" t="s">
        <v>88</v>
      </c>
      <c r="C148" s="17">
        <f>SUM(C149:C151)</f>
        <v>9300</v>
      </c>
      <c r="D148" s="17">
        <f>SUM(D149:D151)</f>
        <v>0</v>
      </c>
      <c r="E148" s="17">
        <f>SUM(E149:E151)</f>
        <v>14000</v>
      </c>
      <c r="F148" s="17">
        <f>SUM(F149:F151)</f>
        <v>23300</v>
      </c>
      <c r="H148" s="71"/>
    </row>
    <row r="149" spans="1:9" s="53" customFormat="1" x14ac:dyDescent="0.25">
      <c r="A149" s="2">
        <v>4221</v>
      </c>
      <c r="B149" s="14" t="s">
        <v>117</v>
      </c>
      <c r="C149" s="15">
        <v>2650</v>
      </c>
      <c r="D149" s="15"/>
      <c r="E149" s="15"/>
      <c r="F149" s="15">
        <f t="shared" ref="F149:F151" si="111">C149-D149+E149</f>
        <v>2650</v>
      </c>
      <c r="H149" s="71"/>
    </row>
    <row r="150" spans="1:9" x14ac:dyDescent="0.25">
      <c r="A150" s="2">
        <v>4224</v>
      </c>
      <c r="B150" s="92" t="s">
        <v>157</v>
      </c>
      <c r="C150" s="16">
        <v>0</v>
      </c>
      <c r="D150" s="16"/>
      <c r="E150" s="16">
        <v>4000</v>
      </c>
      <c r="F150" s="16">
        <f t="shared" si="111"/>
        <v>4000</v>
      </c>
      <c r="H150"/>
    </row>
    <row r="151" spans="1:9" x14ac:dyDescent="0.25">
      <c r="A151" s="2">
        <v>4225</v>
      </c>
      <c r="B151" s="14" t="s">
        <v>97</v>
      </c>
      <c r="C151" s="15">
        <v>6650</v>
      </c>
      <c r="D151" s="15"/>
      <c r="E151" s="15">
        <v>10000</v>
      </c>
      <c r="F151" s="15">
        <f t="shared" si="111"/>
        <v>16650</v>
      </c>
    </row>
    <row r="152" spans="1:9" x14ac:dyDescent="0.25">
      <c r="A152" s="112" t="s">
        <v>57</v>
      </c>
      <c r="B152" s="112"/>
      <c r="C152" s="27">
        <f>C153+C156+C179+C182+C185</f>
        <v>323550</v>
      </c>
      <c r="D152" s="27">
        <f t="shared" ref="D152:F152" si="112">D153+D156+D179+D182+D185</f>
        <v>32000</v>
      </c>
      <c r="E152" s="27">
        <f t="shared" si="112"/>
        <v>32000</v>
      </c>
      <c r="F152" s="27">
        <f t="shared" si="112"/>
        <v>323550</v>
      </c>
    </row>
    <row r="153" spans="1:9" s="36" customFormat="1" x14ac:dyDescent="0.25">
      <c r="A153" s="78">
        <v>31</v>
      </c>
      <c r="B153" s="79" t="s">
        <v>138</v>
      </c>
      <c r="C153" s="6">
        <f>C154</f>
        <v>3000</v>
      </c>
      <c r="D153" s="6">
        <f t="shared" ref="D153" si="113">D154</f>
        <v>0</v>
      </c>
      <c r="E153" s="6">
        <f t="shared" ref="E153" si="114">E154</f>
        <v>0</v>
      </c>
      <c r="F153" s="6">
        <f t="shared" ref="F153" si="115">F154</f>
        <v>3000</v>
      </c>
      <c r="I153" s="73"/>
    </row>
    <row r="154" spans="1:9" x14ac:dyDescent="0.25">
      <c r="A154" s="12">
        <v>311</v>
      </c>
      <c r="B154" s="3" t="s">
        <v>153</v>
      </c>
      <c r="C154" s="17">
        <f>SUM(C155)</f>
        <v>3000</v>
      </c>
      <c r="D154" s="17">
        <f t="shared" ref="D154:F154" si="116">SUM(D155)</f>
        <v>0</v>
      </c>
      <c r="E154" s="17">
        <f t="shared" si="116"/>
        <v>0</v>
      </c>
      <c r="F154" s="17">
        <f t="shared" si="116"/>
        <v>3000</v>
      </c>
      <c r="I154" s="1"/>
    </row>
    <row r="155" spans="1:9" x14ac:dyDescent="0.25">
      <c r="A155" s="2">
        <v>3113</v>
      </c>
      <c r="B155" s="14" t="s">
        <v>4</v>
      </c>
      <c r="C155" s="16">
        <v>3000</v>
      </c>
      <c r="D155" s="15"/>
      <c r="E155" s="15"/>
      <c r="F155" s="15">
        <f>C155-D155+E155</f>
        <v>3000</v>
      </c>
      <c r="I155" s="1"/>
    </row>
    <row r="156" spans="1:9" s="36" customFormat="1" x14ac:dyDescent="0.25">
      <c r="A156" s="78">
        <v>32</v>
      </c>
      <c r="B156" s="79" t="s">
        <v>139</v>
      </c>
      <c r="C156" s="6">
        <f>C157+C160+C167+C175</f>
        <v>241200</v>
      </c>
      <c r="D156" s="6">
        <f t="shared" ref="D156:F156" si="117">D157+D160+D167+D175</f>
        <v>0</v>
      </c>
      <c r="E156" s="6">
        <f t="shared" si="117"/>
        <v>10000</v>
      </c>
      <c r="F156" s="6">
        <f t="shared" si="117"/>
        <v>251200</v>
      </c>
      <c r="I156" s="73"/>
    </row>
    <row r="157" spans="1:9" x14ac:dyDescent="0.25">
      <c r="A157" s="59">
        <v>321</v>
      </c>
      <c r="B157" s="60" t="s">
        <v>9</v>
      </c>
      <c r="C157" s="61">
        <f>SUM(C158:C159)</f>
        <v>9000</v>
      </c>
      <c r="D157" s="61">
        <f t="shared" ref="D157:F157" si="118">SUM(D158:D159)</f>
        <v>0</v>
      </c>
      <c r="E157" s="61">
        <f t="shared" si="118"/>
        <v>0</v>
      </c>
      <c r="F157" s="61">
        <f t="shared" si="118"/>
        <v>9000</v>
      </c>
    </row>
    <row r="158" spans="1:9" x14ac:dyDescent="0.25">
      <c r="A158" s="2">
        <v>3211</v>
      </c>
      <c r="B158" s="14" t="s">
        <v>10</v>
      </c>
      <c r="C158" s="16">
        <v>5000</v>
      </c>
      <c r="D158" s="15"/>
      <c r="E158" s="15"/>
      <c r="F158" s="15">
        <f>C158-D158+E158</f>
        <v>5000</v>
      </c>
      <c r="I158" s="1"/>
    </row>
    <row r="159" spans="1:9" x14ac:dyDescent="0.25">
      <c r="A159" s="2">
        <v>3213</v>
      </c>
      <c r="B159" s="14" t="s">
        <v>12</v>
      </c>
      <c r="C159" s="15">
        <v>4000</v>
      </c>
      <c r="D159" s="15"/>
      <c r="E159" s="15"/>
      <c r="F159" s="15">
        <f t="shared" ref="F159:F166" si="119">C159-D159+E159</f>
        <v>4000</v>
      </c>
    </row>
    <row r="160" spans="1:9" x14ac:dyDescent="0.25">
      <c r="A160" s="59">
        <v>322</v>
      </c>
      <c r="B160" s="60" t="s">
        <v>89</v>
      </c>
      <c r="C160" s="61">
        <f>SUM(C161:C166)</f>
        <v>36350</v>
      </c>
      <c r="D160" s="61">
        <f t="shared" ref="D160:F160" si="120">SUM(D161:D166)</f>
        <v>0</v>
      </c>
      <c r="E160" s="61">
        <f t="shared" si="120"/>
        <v>10000</v>
      </c>
      <c r="F160" s="61">
        <f t="shared" si="120"/>
        <v>46350</v>
      </c>
    </row>
    <row r="161" spans="1:6" x14ac:dyDescent="0.25">
      <c r="A161" s="62">
        <v>3221</v>
      </c>
      <c r="B161" s="63" t="s">
        <v>14</v>
      </c>
      <c r="C161" s="15">
        <v>5450</v>
      </c>
      <c r="D161" s="15"/>
      <c r="E161" s="15"/>
      <c r="F161" s="15">
        <f t="shared" si="119"/>
        <v>5450</v>
      </c>
    </row>
    <row r="162" spans="1:6" x14ac:dyDescent="0.25">
      <c r="A162" s="62">
        <v>3222</v>
      </c>
      <c r="B162" s="63" t="s">
        <v>15</v>
      </c>
      <c r="C162" s="15">
        <v>4000</v>
      </c>
      <c r="D162" s="15"/>
      <c r="E162" s="15"/>
      <c r="F162" s="15">
        <f t="shared" ref="F162:F163" si="121">C162-D162+E162</f>
        <v>4000</v>
      </c>
    </row>
    <row r="163" spans="1:6" x14ac:dyDescent="0.25">
      <c r="A163" s="62">
        <v>3223</v>
      </c>
      <c r="B163" s="63" t="s">
        <v>16</v>
      </c>
      <c r="C163" s="15">
        <v>13900</v>
      </c>
      <c r="D163" s="15"/>
      <c r="E163" s="15"/>
      <c r="F163" s="15">
        <f t="shared" si="121"/>
        <v>13900</v>
      </c>
    </row>
    <row r="164" spans="1:6" x14ac:dyDescent="0.25">
      <c r="A164" s="62">
        <v>3224</v>
      </c>
      <c r="B164" s="63" t="s">
        <v>73</v>
      </c>
      <c r="C164" s="15">
        <v>1350</v>
      </c>
      <c r="D164" s="15"/>
      <c r="E164" s="15"/>
      <c r="F164" s="15">
        <f t="shared" si="119"/>
        <v>1350</v>
      </c>
    </row>
    <row r="165" spans="1:6" x14ac:dyDescent="0.25">
      <c r="A165" s="62">
        <v>3225</v>
      </c>
      <c r="B165" s="63" t="s">
        <v>18</v>
      </c>
      <c r="C165" s="15">
        <v>5000</v>
      </c>
      <c r="D165" s="15"/>
      <c r="E165" s="15"/>
      <c r="F165" s="15">
        <f t="shared" si="119"/>
        <v>5000</v>
      </c>
    </row>
    <row r="166" spans="1:6" x14ac:dyDescent="0.25">
      <c r="A166" s="62">
        <v>3227</v>
      </c>
      <c r="B166" s="63" t="s">
        <v>19</v>
      </c>
      <c r="C166" s="15">
        <v>6650</v>
      </c>
      <c r="D166" s="15"/>
      <c r="E166" s="15">
        <v>10000</v>
      </c>
      <c r="F166" s="15">
        <f t="shared" si="119"/>
        <v>16650</v>
      </c>
    </row>
    <row r="167" spans="1:6" x14ac:dyDescent="0.25">
      <c r="A167" s="23">
        <v>323</v>
      </c>
      <c r="B167" s="3" t="s">
        <v>69</v>
      </c>
      <c r="C167" s="61">
        <f>SUM(C168:C174)</f>
        <v>193200</v>
      </c>
      <c r="D167" s="61">
        <f t="shared" ref="D167:F167" si="122">SUM(D168:D174)</f>
        <v>0</v>
      </c>
      <c r="E167" s="61">
        <f t="shared" si="122"/>
        <v>0</v>
      </c>
      <c r="F167" s="61">
        <f t="shared" si="122"/>
        <v>193200</v>
      </c>
    </row>
    <row r="168" spans="1:6" x14ac:dyDescent="0.25">
      <c r="A168" s="19">
        <v>3231</v>
      </c>
      <c r="B168" s="20" t="s">
        <v>21</v>
      </c>
      <c r="C168" s="15">
        <v>10300</v>
      </c>
      <c r="D168" s="15"/>
      <c r="E168" s="15"/>
      <c r="F168" s="15">
        <f t="shared" ref="F168:F174" si="123">C168-D168+E168</f>
        <v>10300</v>
      </c>
    </row>
    <row r="169" spans="1:6" x14ac:dyDescent="0.25">
      <c r="A169" s="2">
        <v>3232</v>
      </c>
      <c r="B169" s="14" t="s">
        <v>22</v>
      </c>
      <c r="C169" s="15">
        <v>39200</v>
      </c>
      <c r="D169" s="15"/>
      <c r="E169" s="15"/>
      <c r="F169" s="15">
        <f t="shared" si="123"/>
        <v>39200</v>
      </c>
    </row>
    <row r="170" spans="1:6" x14ac:dyDescent="0.25">
      <c r="A170" s="2">
        <v>3233</v>
      </c>
      <c r="B170" s="14" t="s">
        <v>23</v>
      </c>
      <c r="C170" s="15">
        <v>4350</v>
      </c>
      <c r="D170" s="15"/>
      <c r="E170" s="15"/>
      <c r="F170" s="15">
        <f t="shared" ref="F170:F171" si="124">C170-D170+E170</f>
        <v>4350</v>
      </c>
    </row>
    <row r="171" spans="1:6" x14ac:dyDescent="0.25">
      <c r="A171" s="2">
        <v>3235</v>
      </c>
      <c r="B171" s="14" t="s">
        <v>25</v>
      </c>
      <c r="C171" s="15">
        <v>14450</v>
      </c>
      <c r="D171" s="15"/>
      <c r="E171" s="15"/>
      <c r="F171" s="15">
        <f t="shared" si="124"/>
        <v>14450</v>
      </c>
    </row>
    <row r="172" spans="1:6" x14ac:dyDescent="0.25">
      <c r="A172" s="2">
        <v>3237</v>
      </c>
      <c r="B172" s="14" t="s">
        <v>27</v>
      </c>
      <c r="C172" s="15">
        <v>117900</v>
      </c>
      <c r="D172" s="15"/>
      <c r="E172" s="15"/>
      <c r="F172" s="15">
        <f t="shared" ref="F172" si="125">C172-D172+E172</f>
        <v>117900</v>
      </c>
    </row>
    <row r="173" spans="1:6" x14ac:dyDescent="0.25">
      <c r="A173" s="2">
        <v>3238</v>
      </c>
      <c r="B173" s="14" t="s">
        <v>63</v>
      </c>
      <c r="C173" s="15">
        <v>5000</v>
      </c>
      <c r="D173" s="15"/>
      <c r="E173" s="15"/>
      <c r="F173" s="15">
        <f t="shared" si="123"/>
        <v>5000</v>
      </c>
    </row>
    <row r="174" spans="1:6" x14ac:dyDescent="0.25">
      <c r="A174" s="2">
        <v>3239</v>
      </c>
      <c r="B174" s="14" t="s">
        <v>28</v>
      </c>
      <c r="C174" s="15">
        <v>2000</v>
      </c>
      <c r="D174" s="15"/>
      <c r="E174" s="15"/>
      <c r="F174" s="15">
        <f t="shared" si="123"/>
        <v>2000</v>
      </c>
    </row>
    <row r="175" spans="1:6" x14ac:dyDescent="0.25">
      <c r="A175" s="12">
        <v>329</v>
      </c>
      <c r="B175" s="3" t="s">
        <v>30</v>
      </c>
      <c r="C175" s="61">
        <f>SUM(C176:C178)</f>
        <v>2650</v>
      </c>
      <c r="D175" s="61">
        <f t="shared" ref="D175:F175" si="126">SUM(D176:D178)</f>
        <v>0</v>
      </c>
      <c r="E175" s="61">
        <f t="shared" si="126"/>
        <v>0</v>
      </c>
      <c r="F175" s="61">
        <f t="shared" si="126"/>
        <v>2650</v>
      </c>
    </row>
    <row r="176" spans="1:6" x14ac:dyDescent="0.25">
      <c r="A176" s="19">
        <v>3293</v>
      </c>
      <c r="B176" s="20" t="s">
        <v>33</v>
      </c>
      <c r="C176" s="16">
        <v>1350</v>
      </c>
      <c r="D176" s="15"/>
      <c r="E176" s="15"/>
      <c r="F176" s="15">
        <f t="shared" ref="F176:F177" si="127">C176-D176+E176</f>
        <v>1350</v>
      </c>
    </row>
    <row r="177" spans="1:9" x14ac:dyDescent="0.25">
      <c r="A177" s="19">
        <v>3294</v>
      </c>
      <c r="B177" s="20" t="s">
        <v>34</v>
      </c>
      <c r="C177" s="16">
        <v>650</v>
      </c>
      <c r="D177" s="15"/>
      <c r="E177" s="15"/>
      <c r="F177" s="15">
        <f t="shared" si="127"/>
        <v>650</v>
      </c>
    </row>
    <row r="178" spans="1:9" x14ac:dyDescent="0.25">
      <c r="A178" s="19">
        <v>3295</v>
      </c>
      <c r="B178" s="20" t="s">
        <v>35</v>
      </c>
      <c r="C178" s="16">
        <v>650</v>
      </c>
      <c r="D178" s="15"/>
      <c r="E178" s="15"/>
      <c r="F178" s="15">
        <f t="shared" ref="F178" si="128">C178-D178+E178</f>
        <v>650</v>
      </c>
    </row>
    <row r="179" spans="1:9" s="36" customFormat="1" x14ac:dyDescent="0.25">
      <c r="A179" s="78">
        <v>34</v>
      </c>
      <c r="B179" s="79" t="s">
        <v>140</v>
      </c>
      <c r="C179" s="6">
        <f>C180</f>
        <v>150</v>
      </c>
      <c r="D179" s="6">
        <f t="shared" ref="D179:F179" si="129">D180</f>
        <v>0</v>
      </c>
      <c r="E179" s="6">
        <f t="shared" si="129"/>
        <v>0</v>
      </c>
      <c r="F179" s="6">
        <f t="shared" si="129"/>
        <v>150</v>
      </c>
      <c r="I179" s="73"/>
    </row>
    <row r="180" spans="1:9" x14ac:dyDescent="0.25">
      <c r="A180" s="12">
        <v>343</v>
      </c>
      <c r="B180" s="3" t="s">
        <v>36</v>
      </c>
      <c r="C180" s="61">
        <f>SUM(C181)</f>
        <v>150</v>
      </c>
      <c r="D180" s="61">
        <f t="shared" ref="D180:F180" si="130">SUM(D181)</f>
        <v>0</v>
      </c>
      <c r="E180" s="61">
        <f t="shared" si="130"/>
        <v>0</v>
      </c>
      <c r="F180" s="61">
        <f t="shared" si="130"/>
        <v>150</v>
      </c>
    </row>
    <row r="181" spans="1:9" x14ac:dyDescent="0.25">
      <c r="A181" s="19">
        <v>3431</v>
      </c>
      <c r="B181" s="20" t="s">
        <v>37</v>
      </c>
      <c r="C181" s="16">
        <v>150</v>
      </c>
      <c r="D181" s="15"/>
      <c r="E181" s="15"/>
      <c r="F181" s="15">
        <f t="shared" ref="F181" si="131">C181-D181+E181</f>
        <v>150</v>
      </c>
    </row>
    <row r="182" spans="1:9" s="36" customFormat="1" ht="25.5" x14ac:dyDescent="0.25">
      <c r="A182" s="78">
        <v>41</v>
      </c>
      <c r="B182" s="79" t="s">
        <v>147</v>
      </c>
      <c r="C182" s="6">
        <f>C183</f>
        <v>3000</v>
      </c>
      <c r="D182" s="6">
        <f t="shared" ref="D182" si="132">D183</f>
        <v>0</v>
      </c>
      <c r="E182" s="6">
        <f t="shared" ref="E182" si="133">E183</f>
        <v>0</v>
      </c>
      <c r="F182" s="6">
        <f t="shared" ref="F182" si="134">F183</f>
        <v>3000</v>
      </c>
      <c r="I182" s="73"/>
    </row>
    <row r="183" spans="1:9" x14ac:dyDescent="0.25">
      <c r="A183" s="23">
        <v>412</v>
      </c>
      <c r="B183" s="24" t="s">
        <v>75</v>
      </c>
      <c r="C183" s="17">
        <f>SUM(C184)</f>
        <v>3000</v>
      </c>
      <c r="D183" s="17">
        <f t="shared" ref="D183:F183" si="135">SUM(D184)</f>
        <v>0</v>
      </c>
      <c r="E183" s="17">
        <f t="shared" si="135"/>
        <v>0</v>
      </c>
      <c r="F183" s="17">
        <f t="shared" si="135"/>
        <v>3000</v>
      </c>
      <c r="G183" s="36"/>
    </row>
    <row r="184" spans="1:9" x14ac:dyDescent="0.25">
      <c r="A184" s="19">
        <v>4123</v>
      </c>
      <c r="B184" s="20" t="s">
        <v>78</v>
      </c>
      <c r="C184" s="16">
        <v>3000</v>
      </c>
      <c r="D184" s="15"/>
      <c r="E184" s="15"/>
      <c r="F184" s="15">
        <f t="shared" ref="F184" si="136">C184-D184+E184</f>
        <v>3000</v>
      </c>
      <c r="G184" s="36"/>
    </row>
    <row r="185" spans="1:9" s="36" customFormat="1" ht="25.5" x14ac:dyDescent="0.25">
      <c r="A185" s="78">
        <v>42</v>
      </c>
      <c r="B185" s="79" t="s">
        <v>143</v>
      </c>
      <c r="C185" s="6">
        <f>C186+C191</f>
        <v>76200</v>
      </c>
      <c r="D185" s="6">
        <f t="shared" ref="D185:F185" si="137">D186+D191</f>
        <v>32000</v>
      </c>
      <c r="E185" s="6">
        <f t="shared" si="137"/>
        <v>22000</v>
      </c>
      <c r="F185" s="6">
        <f t="shared" si="137"/>
        <v>66200</v>
      </c>
      <c r="I185" s="73"/>
    </row>
    <row r="186" spans="1:9" x14ac:dyDescent="0.25">
      <c r="A186" s="23">
        <v>422</v>
      </c>
      <c r="B186" s="3" t="s">
        <v>88</v>
      </c>
      <c r="C186" s="61">
        <f>SUM(C187:C190)</f>
        <v>46200</v>
      </c>
      <c r="D186" s="61">
        <f t="shared" ref="D186:F186" si="138">SUM(D187:D190)</f>
        <v>2000</v>
      </c>
      <c r="E186" s="61">
        <f t="shared" si="138"/>
        <v>22000</v>
      </c>
      <c r="F186" s="61">
        <f t="shared" si="138"/>
        <v>66200</v>
      </c>
    </row>
    <row r="187" spans="1:9" x14ac:dyDescent="0.25">
      <c r="A187" s="19">
        <v>4221</v>
      </c>
      <c r="B187" s="20" t="s">
        <v>117</v>
      </c>
      <c r="C187" s="16">
        <v>23600</v>
      </c>
      <c r="D187" s="16"/>
      <c r="E187" s="16">
        <v>2000</v>
      </c>
      <c r="F187" s="16">
        <f t="shared" ref="F187:F190" si="139">C187-D187+E187</f>
        <v>25600</v>
      </c>
    </row>
    <row r="188" spans="1:9" x14ac:dyDescent="0.25">
      <c r="A188" s="19">
        <v>4222</v>
      </c>
      <c r="B188" s="20" t="s">
        <v>43</v>
      </c>
      <c r="C188" s="16">
        <v>6650</v>
      </c>
      <c r="D188" s="16">
        <v>2000</v>
      </c>
      <c r="E188" s="16"/>
      <c r="F188" s="16">
        <f t="shared" si="139"/>
        <v>4650</v>
      </c>
    </row>
    <row r="189" spans="1:9" x14ac:dyDescent="0.25">
      <c r="A189" s="19">
        <v>4223</v>
      </c>
      <c r="B189" s="20" t="s">
        <v>44</v>
      </c>
      <c r="C189" s="16">
        <v>15950</v>
      </c>
      <c r="D189" s="16"/>
      <c r="E189" s="16">
        <v>10000</v>
      </c>
      <c r="F189" s="16">
        <f t="shared" si="139"/>
        <v>25950</v>
      </c>
    </row>
    <row r="190" spans="1:9" x14ac:dyDescent="0.25">
      <c r="A190" s="2">
        <v>4227</v>
      </c>
      <c r="B190" s="14" t="s">
        <v>156</v>
      </c>
      <c r="C190" s="16">
        <v>0</v>
      </c>
      <c r="D190" s="16"/>
      <c r="E190" s="16">
        <v>10000</v>
      </c>
      <c r="F190" s="16">
        <f t="shared" si="139"/>
        <v>10000</v>
      </c>
    </row>
    <row r="191" spans="1:9" x14ac:dyDescent="0.25">
      <c r="A191" s="23">
        <v>423</v>
      </c>
      <c r="B191" s="3" t="s">
        <v>46</v>
      </c>
      <c r="C191" s="61">
        <f>SUM(C192)</f>
        <v>30000</v>
      </c>
      <c r="D191" s="61">
        <f t="shared" ref="D191:F191" si="140">SUM(D192)</f>
        <v>30000</v>
      </c>
      <c r="E191" s="61">
        <f t="shared" si="140"/>
        <v>0</v>
      </c>
      <c r="F191" s="61">
        <f t="shared" si="140"/>
        <v>0</v>
      </c>
    </row>
    <row r="192" spans="1:9" x14ac:dyDescent="0.25">
      <c r="A192" s="19">
        <v>4231</v>
      </c>
      <c r="B192" s="20" t="s">
        <v>47</v>
      </c>
      <c r="C192" s="15">
        <v>30000</v>
      </c>
      <c r="D192" s="16">
        <v>30000</v>
      </c>
      <c r="E192" s="15"/>
      <c r="F192" s="15">
        <f t="shared" ref="F192" si="141">C192-D192+E192</f>
        <v>0</v>
      </c>
    </row>
    <row r="193" spans="1:11" x14ac:dyDescent="0.25">
      <c r="A193" s="112" t="s">
        <v>134</v>
      </c>
      <c r="B193" s="112"/>
      <c r="C193" s="27">
        <f>C194</f>
        <v>0</v>
      </c>
      <c r="D193" s="27">
        <f t="shared" ref="D193:F193" si="142">D194</f>
        <v>0</v>
      </c>
      <c r="E193" s="27">
        <f t="shared" si="142"/>
        <v>28754</v>
      </c>
      <c r="F193" s="27">
        <f t="shared" si="142"/>
        <v>28754</v>
      </c>
      <c r="K193" s="1"/>
    </row>
    <row r="194" spans="1:11" s="36" customFormat="1" x14ac:dyDescent="0.25">
      <c r="A194" s="78">
        <v>32</v>
      </c>
      <c r="B194" s="79" t="s">
        <v>139</v>
      </c>
      <c r="C194" s="6">
        <f>C195</f>
        <v>0</v>
      </c>
      <c r="D194" s="6">
        <f t="shared" ref="D194:F194" si="143">D195</f>
        <v>0</v>
      </c>
      <c r="E194" s="6">
        <f t="shared" si="143"/>
        <v>28754</v>
      </c>
      <c r="F194" s="6">
        <f t="shared" si="143"/>
        <v>28754</v>
      </c>
      <c r="I194" s="73"/>
    </row>
    <row r="195" spans="1:11" x14ac:dyDescent="0.25">
      <c r="A195" s="12">
        <v>323</v>
      </c>
      <c r="B195" s="3" t="s">
        <v>69</v>
      </c>
      <c r="C195" s="17">
        <f t="shared" ref="C195:F195" si="144">SUM(C196)</f>
        <v>0</v>
      </c>
      <c r="D195" s="17">
        <f t="shared" si="144"/>
        <v>0</v>
      </c>
      <c r="E195" s="17">
        <f t="shared" si="144"/>
        <v>28754</v>
      </c>
      <c r="F195" s="17">
        <f t="shared" si="144"/>
        <v>28754</v>
      </c>
      <c r="I195" s="1"/>
    </row>
    <row r="196" spans="1:11" x14ac:dyDescent="0.25">
      <c r="A196" s="2">
        <v>3239</v>
      </c>
      <c r="B196" s="14" t="s">
        <v>28</v>
      </c>
      <c r="C196" s="16">
        <v>0</v>
      </c>
      <c r="D196" s="15"/>
      <c r="E196" s="15">
        <v>28754</v>
      </c>
      <c r="F196" s="15">
        <f>C196-D196+E196</f>
        <v>28754</v>
      </c>
      <c r="I196" s="1"/>
    </row>
    <row r="197" spans="1:11" x14ac:dyDescent="0.25">
      <c r="G197" s="1"/>
      <c r="H197" s="73"/>
    </row>
    <row r="198" spans="1:11" x14ac:dyDescent="0.25">
      <c r="A198" s="36"/>
      <c r="B198" s="36"/>
      <c r="C198" s="1"/>
      <c r="D198" s="1"/>
      <c r="E198" s="1"/>
      <c r="F198" s="1"/>
      <c r="G198" s="1"/>
      <c r="H198" s="73"/>
    </row>
    <row r="199" spans="1:11" ht="16.5" customHeight="1" x14ac:dyDescent="0.25">
      <c r="A199" s="94" t="s">
        <v>154</v>
      </c>
      <c r="B199" s="36"/>
      <c r="C199" s="73"/>
      <c r="D199" s="103" t="s">
        <v>122</v>
      </c>
      <c r="E199" s="103"/>
      <c r="F199" s="103"/>
      <c r="G199" s="68"/>
      <c r="H199" s="68"/>
    </row>
    <row r="200" spans="1:11" ht="16.5" x14ac:dyDescent="0.25">
      <c r="A200" s="94" t="s">
        <v>159</v>
      </c>
      <c r="B200" s="36"/>
      <c r="C200" s="73"/>
      <c r="D200" s="73"/>
      <c r="E200" s="73"/>
      <c r="F200" s="66"/>
      <c r="G200" s="67"/>
      <c r="H200" s="67"/>
    </row>
    <row r="201" spans="1:11" ht="16.5" x14ac:dyDescent="0.25">
      <c r="A201" s="94" t="s">
        <v>158</v>
      </c>
      <c r="B201" s="36"/>
      <c r="C201" s="73"/>
      <c r="D201" s="104" t="s">
        <v>123</v>
      </c>
      <c r="E201" s="104"/>
      <c r="F201" s="104"/>
      <c r="G201" s="69"/>
      <c r="H201" s="69"/>
    </row>
    <row r="202" spans="1:11" x14ac:dyDescent="0.25">
      <c r="A202" s="36"/>
      <c r="C202" s="1"/>
      <c r="D202" s="1"/>
      <c r="E202" s="1"/>
      <c r="F202" s="1"/>
    </row>
    <row r="203" spans="1:11" x14ac:dyDescent="0.25">
      <c r="A203" s="36"/>
      <c r="D203" s="1"/>
      <c r="E203" s="52"/>
      <c r="F203" s="52"/>
    </row>
    <row r="204" spans="1:11" x14ac:dyDescent="0.25">
      <c r="A204" s="36"/>
      <c r="D204" s="1"/>
      <c r="E204" s="1"/>
      <c r="F204" s="1"/>
    </row>
    <row r="205" spans="1:11" x14ac:dyDescent="0.25">
      <c r="D205" s="1"/>
      <c r="E205" s="51"/>
      <c r="F205" s="51"/>
    </row>
    <row r="206" spans="1:11" x14ac:dyDescent="0.25">
      <c r="D206" s="76"/>
      <c r="E206" s="76"/>
      <c r="F206" s="76"/>
    </row>
    <row r="207" spans="1:11" x14ac:dyDescent="0.25">
      <c r="D207" s="76"/>
      <c r="E207" s="76"/>
      <c r="F207" s="76"/>
    </row>
    <row r="210" spans="4:6" x14ac:dyDescent="0.25">
      <c r="D210" s="111"/>
      <c r="E210" s="111"/>
      <c r="F210" s="111"/>
    </row>
    <row r="212" spans="4:6" x14ac:dyDescent="0.25">
      <c r="D212" s="111"/>
      <c r="E212" s="111"/>
      <c r="F212" s="111"/>
    </row>
  </sheetData>
  <mergeCells count="21">
    <mergeCell ref="A7:F7"/>
    <mergeCell ref="A28:B28"/>
    <mergeCell ref="A33:B33"/>
    <mergeCell ref="A20:B20"/>
    <mergeCell ref="A8:F8"/>
    <mergeCell ref="A15:B15"/>
    <mergeCell ref="A1:B1"/>
    <mergeCell ref="A2:B2"/>
    <mergeCell ref="A3:B3"/>
    <mergeCell ref="A5:F5"/>
    <mergeCell ref="A6:F6"/>
    <mergeCell ref="D210:F210"/>
    <mergeCell ref="D212:F212"/>
    <mergeCell ref="A58:B58"/>
    <mergeCell ref="D199:F199"/>
    <mergeCell ref="D201:F201"/>
    <mergeCell ref="A128:B128"/>
    <mergeCell ref="A152:B152"/>
    <mergeCell ref="A92:B92"/>
    <mergeCell ref="A193:B193"/>
    <mergeCell ref="A98:B98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Izvor 11 i 12</vt:lpstr>
      <vt:lpstr>Ostali izvori</vt:lpstr>
      <vt:lpstr>'Izvor 11 i 12'!Print_Area</vt:lpstr>
      <vt:lpstr>'Ostali izvori'!Print_Area</vt:lpstr>
      <vt:lpstr>'Izvor 11 i 12'!Print_Titles</vt:lpstr>
      <vt:lpstr>'Ostali izvori'!Print_Titles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Maleković Iva</dc:creator>
  <cp:lastModifiedBy>vbacic</cp:lastModifiedBy>
  <cp:lastPrinted>2023-10-06T12:05:48Z</cp:lastPrinted>
  <dcterms:created xsi:type="dcterms:W3CDTF">2017-06-14T07:23:35Z</dcterms:created>
  <dcterms:modified xsi:type="dcterms:W3CDTF">2024-02-26T14:59:06Z</dcterms:modified>
</cp:coreProperties>
</file>